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ine" sheetId="1" r:id="rId3"/>
    <sheet state="visible" name="trans" sheetId="2" r:id="rId4"/>
    <sheet state="visible" name="axle" sheetId="3" r:id="rId5"/>
    <sheet state="visible" name="axle-EPC" sheetId="4" r:id="rId6"/>
    <sheet state="visible" name="cars" sheetId="5" r:id="rId7"/>
  </sheets>
  <definedNames>
    <definedName hidden="1" localSheetId="0" name="_xlnm._FilterDatabase">engine!$A$1:$K$37</definedName>
    <definedName hidden="1" localSheetId="1" name="_xlnm._FilterDatabase">trans!$A$1:$L$20</definedName>
    <definedName hidden="1" localSheetId="2" name="_xlnm._FilterDatabase">axle!$A$1:$I$995</definedName>
    <definedName hidden="1" localSheetId="3" name="_xlnm._FilterDatabase">'axle-EPC'!$A$1:$L$208</definedName>
    <definedName hidden="1" localSheetId="4" name="_xlnm._FilterDatabase">cars!$A$1:$AB$1017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4">
      <text>
        <t xml:space="preserve">from EPC JZX110-AEPQH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0">
      <text>
        <t xml:space="preserve">cressida RX-30 from wikipedia
</t>
      </text>
    </comment>
  </commentList>
</comments>
</file>

<file path=xl/sharedStrings.xml><?xml version="1.0" encoding="utf-8"?>
<sst xmlns="http://schemas.openxmlformats.org/spreadsheetml/2006/main" count="1335" uniqueCount="586">
  <si>
    <t>Name</t>
  </si>
  <si>
    <t>Fuel</t>
  </si>
  <si>
    <t>cyl</t>
  </si>
  <si>
    <t>cc</t>
  </si>
  <si>
    <t>dia</t>
  </si>
  <si>
    <t>stroke</t>
  </si>
  <si>
    <t>PS</t>
  </si>
  <si>
    <t>rpm</t>
  </si>
  <si>
    <t>Nm</t>
  </si>
  <si>
    <t>18R</t>
  </si>
  <si>
    <t>petrol</t>
  </si>
  <si>
    <t>1G-EU</t>
  </si>
  <si>
    <t>1G-FE</t>
  </si>
  <si>
    <t>1G-FE-vvti</t>
  </si>
  <si>
    <t>1G-GZE</t>
  </si>
  <si>
    <t>1JZ-FSE</t>
  </si>
  <si>
    <t>1JZ-GE</t>
  </si>
  <si>
    <t>1JZ-GE-vvti</t>
  </si>
  <si>
    <t>1JZ-GTE</t>
  </si>
  <si>
    <t>1TR-FE</t>
  </si>
  <si>
    <t>1TR-FPE</t>
  </si>
  <si>
    <t>LPG</t>
  </si>
  <si>
    <t>1UZ-FE</t>
  </si>
  <si>
    <t>1UZ-FE-vvti</t>
  </si>
  <si>
    <t>21R</t>
  </si>
  <si>
    <t>22R</t>
  </si>
  <si>
    <t>2JZ-FSE</t>
  </si>
  <si>
    <t>2JZ-GE</t>
  </si>
  <si>
    <t>2JZ-GE-vvti</t>
  </si>
  <si>
    <t>2JZ-GTE</t>
  </si>
  <si>
    <t>2L</t>
  </si>
  <si>
    <t>diesel</t>
  </si>
  <si>
    <t>2L-TE</t>
  </si>
  <si>
    <t>2L-THE</t>
  </si>
  <si>
    <t>2TZ-FZE</t>
  </si>
  <si>
    <t>3S-FE</t>
  </si>
  <si>
    <t>3S-GE</t>
  </si>
  <si>
    <t>3S-GE-2</t>
  </si>
  <si>
    <t>3S-GE-3</t>
  </si>
  <si>
    <t>3S-GE-vvti</t>
  </si>
  <si>
    <t>3S-GE-vvti-2</t>
  </si>
  <si>
    <t>3S-GTE-4</t>
  </si>
  <si>
    <t>3UZ-FE-vvti</t>
  </si>
  <si>
    <t>5M-EU</t>
  </si>
  <si>
    <t>5M-GE</t>
  </si>
  <si>
    <t>https://www.toyoland.com/engines/5M-GE.html</t>
  </si>
  <si>
    <t>5V-EU</t>
  </si>
  <si>
    <t>M-EU</t>
  </si>
  <si>
    <t>1RZ-E</t>
  </si>
  <si>
    <t>EZ30</t>
  </si>
  <si>
    <t>EZ36</t>
  </si>
  <si>
    <t>FA20</t>
  </si>
  <si>
    <t>speeds</t>
  </si>
  <si>
    <t>R</t>
  </si>
  <si>
    <t>Comment</t>
  </si>
  <si>
    <t>A340</t>
  </si>
  <si>
    <t>A340E</t>
  </si>
  <si>
    <t>A340H</t>
  </si>
  <si>
    <t>A341E</t>
  </si>
  <si>
    <t>A350E</t>
  </si>
  <si>
    <t>A40</t>
  </si>
  <si>
    <t>http://www.thedirtforum.com/technical/Mini/000400.html</t>
  </si>
  <si>
    <t>A40D</t>
  </si>
  <si>
    <t>A42DE</t>
  </si>
  <si>
    <t>A42DL</t>
  </si>
  <si>
    <t>A43D</t>
  </si>
  <si>
    <t>A47DE</t>
  </si>
  <si>
    <t>A650E</t>
  </si>
  <si>
    <t>A651E</t>
  </si>
  <si>
    <t>W50</t>
  </si>
  <si>
    <t>W55</t>
  </si>
  <si>
    <t>W57</t>
  </si>
  <si>
    <t>A760E</t>
  </si>
  <si>
    <t>TG5</t>
  </si>
  <si>
    <t>ZN6</t>
  </si>
  <si>
    <t>Dia</t>
  </si>
  <si>
    <t>Dia (inch)</t>
  </si>
  <si>
    <t>Dia_new</t>
  </si>
  <si>
    <t>Ratio_code</t>
  </si>
  <si>
    <t>Ratio</t>
  </si>
  <si>
    <t>Ratio_new</t>
  </si>
  <si>
    <t>Sat_code</t>
  </si>
  <si>
    <t>Sat</t>
  </si>
  <si>
    <t>LSD</t>
  </si>
  <si>
    <t>A</t>
  </si>
  <si>
    <t>138mm</t>
  </si>
  <si>
    <t>B</t>
  </si>
  <si>
    <t>145mm</t>
  </si>
  <si>
    <t>C</t>
  </si>
  <si>
    <t>6.25"</t>
  </si>
  <si>
    <t>D</t>
  </si>
  <si>
    <t>6.62"</t>
  </si>
  <si>
    <t>E</t>
  </si>
  <si>
    <t>7.1"</t>
  </si>
  <si>
    <t>F</t>
  </si>
  <si>
    <t>7.5"</t>
  </si>
  <si>
    <t>G</t>
  </si>
  <si>
    <t>8"</t>
  </si>
  <si>
    <t>H</t>
  </si>
  <si>
    <t>9"</t>
  </si>
  <si>
    <t>J</t>
  </si>
  <si>
    <t>9.25"</t>
  </si>
  <si>
    <t>K</t>
  </si>
  <si>
    <t>9.5"</t>
  </si>
  <si>
    <t>L</t>
  </si>
  <si>
    <t>10.5"</t>
  </si>
  <si>
    <t>M</t>
  </si>
  <si>
    <t>12.5"</t>
  </si>
  <si>
    <t>N</t>
  </si>
  <si>
    <t>13.5"</t>
  </si>
  <si>
    <t>P</t>
  </si>
  <si>
    <t>14"</t>
  </si>
  <si>
    <t>Q</t>
  </si>
  <si>
    <t>12"</t>
  </si>
  <si>
    <t>162mm</t>
  </si>
  <si>
    <t>S</t>
  </si>
  <si>
    <t>6.38"</t>
  </si>
  <si>
    <t>T</t>
  </si>
  <si>
    <t>6.7"</t>
  </si>
  <si>
    <t>U</t>
  </si>
  <si>
    <t>6"</t>
  </si>
  <si>
    <t>V</t>
  </si>
  <si>
    <t>10.6"</t>
  </si>
  <si>
    <t>W</t>
  </si>
  <si>
    <t>15.5"</t>
  </si>
  <si>
    <t>X</t>
  </si>
  <si>
    <t>142mm</t>
  </si>
  <si>
    <t>Y</t>
  </si>
  <si>
    <t>158mm</t>
  </si>
  <si>
    <t>Z</t>
  </si>
  <si>
    <t>202mm</t>
  </si>
  <si>
    <t>6,591 or 4,807</t>
  </si>
  <si>
    <t>7,503 or 5,583</t>
  </si>
  <si>
    <t>6,781 or 4,786</t>
  </si>
  <si>
    <t>7,636 or 5,6</t>
  </si>
  <si>
    <t>EPC case</t>
  </si>
  <si>
    <t>EPC final gear</t>
  </si>
  <si>
    <t>example</t>
  </si>
  <si>
    <t>axle</t>
  </si>
  <si>
    <t>dia_code</t>
  </si>
  <si>
    <t>ratio_code</t>
  </si>
  <si>
    <t>sat_code</t>
  </si>
  <si>
    <t>41302-24010</t>
  </si>
  <si>
    <t>41201-80052</t>
  </si>
  <si>
    <t>JZS171-AEPVZ</t>
  </si>
  <si>
    <t>A040</t>
  </si>
  <si>
    <t>8" LSD 3,909</t>
  </si>
  <si>
    <t>41311-14030</t>
  </si>
  <si>
    <t>41201-19396</t>
  </si>
  <si>
    <t>RA65L-BLMQEA</t>
  </si>
  <si>
    <t>T382</t>
  </si>
  <si>
    <t>41201-29227</t>
  </si>
  <si>
    <t>RA61L-BCPMS</t>
  </si>
  <si>
    <t>T302</t>
  </si>
  <si>
    <t>41311-22030</t>
  </si>
  <si>
    <t>T292</t>
  </si>
  <si>
    <t>41311-30022</t>
  </si>
  <si>
    <t>41201-29445</t>
  </si>
  <si>
    <t>YT140-TEBRP
YM20V-QNZFT</t>
  </si>
  <si>
    <t>E372</t>
  </si>
  <si>
    <t>41201-29446</t>
  </si>
  <si>
    <t>YT140-TEBRP
LX70LG-XWMEXW
YM20V-QNZBET</t>
  </si>
  <si>
    <t>41201-29425</t>
  </si>
  <si>
    <t>RX60-DEKNS
GX60-DEKFE
SX60-DEMDS
SX60-DEMRS
MX62LG-XWPMEK
MX62LG-XWPMFA</t>
  </si>
  <si>
    <t>E302</t>
  </si>
  <si>
    <t>41201-29426</t>
  </si>
  <si>
    <t>41201-29755</t>
  </si>
  <si>
    <t>RX72LG-XWMNS
SX80-BTMEK
LXS11Y-BEPDT
SR40G-GRMDK
LX70-XEMEX</t>
  </si>
  <si>
    <t>41201-29765</t>
  </si>
  <si>
    <t>MX72LG-XWPGFA</t>
  </si>
  <si>
    <t>E312</t>
  </si>
  <si>
    <t>41201-39218</t>
  </si>
  <si>
    <t>SX60-DTPES</t>
  </si>
  <si>
    <t>E292</t>
  </si>
  <si>
    <t>41201-39555</t>
  </si>
  <si>
    <t>YR20LG-MDW</t>
  </si>
  <si>
    <t>41201-39287</t>
  </si>
  <si>
    <t>YR21RG-PDQ</t>
  </si>
  <si>
    <t>E252</t>
  </si>
  <si>
    <t>41311-30050</t>
  </si>
  <si>
    <t>41201-39475</t>
  </si>
  <si>
    <t>RN34L-KRA
RN44L-KRA</t>
  </si>
  <si>
    <t>F382</t>
  </si>
  <si>
    <t>*AXC=F382 OR F302</t>
  </si>
  <si>
    <t>41201-39476</t>
  </si>
  <si>
    <t>RN34L-KRA
RN44L-KRA
RN50L-KRA
RN55L-MRK
RN70L-MRCK
RA65L-BLMQEA</t>
  </si>
  <si>
    <t>*AXC=F382 OR F302
axle 42311-35120</t>
  </si>
  <si>
    <t>41201-39467</t>
  </si>
  <si>
    <t>LN51L-KRA3</t>
  </si>
  <si>
    <t>F372</t>
  </si>
  <si>
    <t>41201-39795</t>
  </si>
  <si>
    <t>LX80-BTMEX</t>
  </si>
  <si>
    <t>41311-22050</t>
  </si>
  <si>
    <t>RA65R-BCMSEQ</t>
  </si>
  <si>
    <t>41201-39465</t>
  </si>
  <si>
    <t>RN44L-PDK</t>
  </si>
  <si>
    <t>41201-39796</t>
  </si>
  <si>
    <t>TSS11-BEMRC; JAPAN</t>
  </si>
  <si>
    <t>41201-29297</t>
  </si>
  <si>
    <t>MA46L-BLMQEA</t>
  </si>
  <si>
    <t>F302</t>
  </si>
  <si>
    <t>41201-29296</t>
  </si>
  <si>
    <t>MS112L-SEJDS
MS112L-SEMDEW
MS83L-KDW</t>
  </si>
  <si>
    <t>RN34L-MSA
RN44L-PDK
RA42L-BCHDSA
MA46L-BLMQEA
MS112L-SEMDEW</t>
  </si>
  <si>
    <t>41201-29298</t>
  </si>
  <si>
    <t>41201-80010</t>
  </si>
  <si>
    <t>RN80L-TRSDEAB
RX80L-AEMES
RX72LG-XWMESV
SXS13Y-BEMDK
YXS11Y-BEMDN
YX80-AEPNP</t>
  </si>
  <si>
    <t>41201-80107</t>
  </si>
  <si>
    <t>TSS10R-AEPBC
LXS12R-AEMBS
TSS13Y-BEMDK
TSS10-AEPDC
LXS11Y-BEPDT
SXS13Y-BEMDK
YXS11Y-BEMDN</t>
  </si>
  <si>
    <t>ABS</t>
  </si>
  <si>
    <t>41301-60080</t>
  </si>
  <si>
    <t>41201-80135</t>
  </si>
  <si>
    <t>UZJ100W-GNPGK</t>
  </si>
  <si>
    <t>A02B</t>
  </si>
  <si>
    <t>https://www.farpost.ru/auto/sell_spare_parts/+/%C0%CA%CF%CF/model/toyota+land+cruiser/body/uzj100/</t>
  </si>
  <si>
    <t>41301-60090</t>
  </si>
  <si>
    <t>4,3 LSD</t>
  </si>
  <si>
    <t>41301-60100</t>
  </si>
  <si>
    <t>41201-39585</t>
  </si>
  <si>
    <t>LS120-STMGX
TCR10W-RRSVV
LN56L-MDA3
LS110-SEKRSY
S120-SEMRP</t>
  </si>
  <si>
    <t>F312</t>
  </si>
  <si>
    <t>41201-80109</t>
  </si>
  <si>
    <t>LXS10R-AEMBS
LXS12R-AEJBS
LXS11Y-BEMDT
SXS13Y-BEPDK
KCH16W-PRSGT
KLH18L-SBMRHW</t>
  </si>
  <si>
    <t>41201-80108</t>
  </si>
  <si>
    <t>SXS13Y-BEPDK
YXS10R-AESBN</t>
  </si>
  <si>
    <t>41201-80003</t>
  </si>
  <si>
    <t>YS130-AEJBN
LS131-ATMSX
YS130-AEJDN
YS130-AEJDP
MS133R-AEMGE</t>
  </si>
  <si>
    <t>41311-22080?</t>
  </si>
  <si>
    <t>A01C</t>
  </si>
  <si>
    <t>41201-39158</t>
  </si>
  <si>
    <t>RT141-TEMQF</t>
  </si>
  <si>
    <t>F292</t>
  </si>
  <si>
    <t>41302-14020</t>
  </si>
  <si>
    <t>41201-39575</t>
  </si>
  <si>
    <t>F293</t>
  </si>
  <si>
    <t>41311-22060</t>
  </si>
  <si>
    <t>41201-39716</t>
  </si>
  <si>
    <t>41201-39625</t>
  </si>
  <si>
    <t>41311-35060</t>
  </si>
  <si>
    <t>41201-80004</t>
  </si>
  <si>
    <t>GXE10-AEPVK</t>
  </si>
  <si>
    <t>F282</t>
  </si>
  <si>
    <t>JCE15W-AWPVF</t>
  </si>
  <si>
    <t>4WD</t>
  </si>
  <si>
    <t>41201-39725</t>
  </si>
  <si>
    <t>LS120-SEPGJ</t>
  </si>
  <si>
    <t>41201-39565</t>
  </si>
  <si>
    <t>LS120-SEPGT</t>
  </si>
  <si>
    <t>41201-39865</t>
  </si>
  <si>
    <t>LS130-ATPJJ</t>
  </si>
  <si>
    <t>41201-39815</t>
  </si>
  <si>
    <t>41201-39186</t>
  </si>
  <si>
    <t>GS110-STMGE</t>
  </si>
  <si>
    <t>F252</t>
  </si>
  <si>
    <t>41201-39187</t>
  </si>
  <si>
    <t>41201-39735</t>
  </si>
  <si>
    <t>GS120-SEMGE</t>
  </si>
  <si>
    <t>41302-22011</t>
  </si>
  <si>
    <t>41201-39875</t>
  </si>
  <si>
    <t>F253</t>
  </si>
  <si>
    <t>41201-39876</t>
  </si>
  <si>
    <t>41302-30030</t>
  </si>
  <si>
    <t>41201-80015</t>
  </si>
  <si>
    <t>41201-39736</t>
  </si>
  <si>
    <t>41201-39298</t>
  </si>
  <si>
    <t>GS130-AESJK</t>
  </si>
  <si>
    <t>F362</t>
  </si>
  <si>
    <t>41201-39296</t>
  </si>
  <si>
    <t>MS110-STMZE</t>
  </si>
  <si>
    <t>41201-39895</t>
  </si>
  <si>
    <t>GS130-AESJE</t>
  </si>
  <si>
    <t>F152</t>
  </si>
  <si>
    <t>41201-80016</t>
  </si>
  <si>
    <t>41311-40020</t>
  </si>
  <si>
    <t>41201-39655</t>
  </si>
  <si>
    <t>RN50L-KRA</t>
  </si>
  <si>
    <t>G662</t>
  </si>
  <si>
    <t>*AXC=G392 OR G662</t>
  </si>
  <si>
    <t>41201-39656</t>
  </si>
  <si>
    <t>41201-49095</t>
  </si>
  <si>
    <t>G392</t>
  </si>
  <si>
    <t>41201-49096</t>
  </si>
  <si>
    <t>VG40-GENGE</t>
  </si>
  <si>
    <t>41201-29545</t>
  </si>
  <si>
    <t>RN55L-PGCZK</t>
  </si>
  <si>
    <t>G382</t>
  </si>
  <si>
    <t>axle 42311-35110</t>
  </si>
  <si>
    <t>41201-29546</t>
  </si>
  <si>
    <t>RN55L-PGCZK
VZN85L-TRSDEA3
VZN90L-CRMDEA</t>
  </si>
  <si>
    <t>41302-35010</t>
  </si>
  <si>
    <t>G385</t>
  </si>
  <si>
    <t>41302-35040</t>
  </si>
  <si>
    <t>41302-35020</t>
  </si>
  <si>
    <t>41201-80557</t>
  </si>
  <si>
    <t>KDH201K-FMMDY</t>
  </si>
  <si>
    <t>G374</t>
  </si>
  <si>
    <t>41201-49105</t>
  </si>
  <si>
    <t>LY230-TGMDS</t>
  </si>
  <si>
    <t>G375</t>
  </si>
  <si>
    <t>41201-49106</t>
  </si>
  <si>
    <t>G372</t>
  </si>
  <si>
    <t>VG40-GEPGE</t>
  </si>
  <si>
    <t>Century 3,583</t>
  </si>
  <si>
    <t>41201-79407</t>
  </si>
  <si>
    <t>41201-80208</t>
  </si>
  <si>
    <t>41201-80726</t>
  </si>
  <si>
    <t>41201-80759</t>
  </si>
  <si>
    <t>41311-22080</t>
  </si>
  <si>
    <t>41201-80125</t>
  </si>
  <si>
    <t>JCE10R-AEAVFW</t>
  </si>
  <si>
    <t>41201-80348</t>
  </si>
  <si>
    <t>GRJ120R-GKAEKW</t>
  </si>
  <si>
    <t>G304</t>
  </si>
  <si>
    <t>G305</t>
  </si>
  <si>
    <t>41201-80050</t>
  </si>
  <si>
    <t>JCE10W-AWAVF</t>
  </si>
  <si>
    <t>G302</t>
  </si>
  <si>
    <t>41201-80564</t>
  </si>
  <si>
    <t>KDH203L-REMDY</t>
  </si>
  <si>
    <t>41201-29655</t>
  </si>
  <si>
    <t>LN81-TRQDS</t>
  </si>
  <si>
    <t>41201-80099</t>
  </si>
  <si>
    <t>41201-80174</t>
  </si>
  <si>
    <t>41201-80189</t>
  </si>
  <si>
    <t>41201-80541</t>
  </si>
  <si>
    <t>41201-29516</t>
  </si>
  <si>
    <t>G072</t>
  </si>
  <si>
    <t>41201-80100</t>
  </si>
  <si>
    <t>G314</t>
  </si>
  <si>
    <t>41201-80177</t>
  </si>
  <si>
    <t>41201-80458</t>
  </si>
  <si>
    <t>G315</t>
  </si>
  <si>
    <t>41201-80723</t>
  </si>
  <si>
    <t>41201-19535</t>
  </si>
  <si>
    <t>G312</t>
  </si>
  <si>
    <t>LSD?</t>
  </si>
  <si>
    <t>41311-60060</t>
  </si>
  <si>
    <t>41301-14070</t>
  </si>
  <si>
    <t>41201-19605</t>
  </si>
  <si>
    <t>B04A</t>
  </si>
  <si>
    <t>JZX100</t>
  </si>
  <si>
    <t>41301-53020</t>
  </si>
  <si>
    <t>GT86</t>
  </si>
  <si>
    <t>41301-53032</t>
  </si>
  <si>
    <t>41201-29785</t>
  </si>
  <si>
    <t>G295</t>
  </si>
  <si>
    <t>41201-80102</t>
  </si>
  <si>
    <t>G294</t>
  </si>
  <si>
    <t>41201-80179</t>
  </si>
  <si>
    <t>41201-09630</t>
  </si>
  <si>
    <t>41201-09A90</t>
  </si>
  <si>
    <t>41201-79416</t>
  </si>
  <si>
    <t>41201-80068</t>
  </si>
  <si>
    <t>41201-80730</t>
  </si>
  <si>
    <t>41201-19545</t>
  </si>
  <si>
    <t>G292</t>
  </si>
  <si>
    <t>41201-19755</t>
  </si>
  <si>
    <t>41201-80129</t>
  </si>
  <si>
    <t>41201-80169</t>
  </si>
  <si>
    <t>41311-28030</t>
  </si>
  <si>
    <t>41201-39675</t>
  </si>
  <si>
    <t>41201-39676</t>
  </si>
  <si>
    <t>41201-29855</t>
  </si>
  <si>
    <t>LH100G-JRMET</t>
  </si>
  <si>
    <t>G284</t>
  </si>
  <si>
    <t>41201-29856</t>
  </si>
  <si>
    <t>41302-24020</t>
  </si>
  <si>
    <t>41201-29606</t>
  </si>
  <si>
    <t>G285</t>
  </si>
  <si>
    <t>41201-29695</t>
  </si>
  <si>
    <t>41201-29696</t>
  </si>
  <si>
    <t>41201-80008</t>
  </si>
  <si>
    <t>41201-29526</t>
  </si>
  <si>
    <t>41201-80181</t>
  </si>
  <si>
    <t>41201-80747</t>
  </si>
  <si>
    <t>G282</t>
  </si>
  <si>
    <t>41201-69825</t>
  </si>
  <si>
    <t>41201-80127</t>
  </si>
  <si>
    <t>41201-80140</t>
  </si>
  <si>
    <t>41201-80170</t>
  </si>
  <si>
    <t>41201-80171</t>
  </si>
  <si>
    <t>41201-29455</t>
  </si>
  <si>
    <t>41201-29795</t>
  </si>
  <si>
    <t>RZH102L-RBMRSW</t>
  </si>
  <si>
    <t>41201-19557</t>
  </si>
  <si>
    <t>G255</t>
  </si>
  <si>
    <t>41201-80009</t>
  </si>
  <si>
    <t>41302-22020</t>
  </si>
  <si>
    <t>41302-22050</t>
  </si>
  <si>
    <t>41302-22060</t>
  </si>
  <si>
    <t>41201-80105</t>
  </si>
  <si>
    <t>G254</t>
  </si>
  <si>
    <t>41201-19556</t>
  </si>
  <si>
    <t>G252</t>
  </si>
  <si>
    <t>41311-30060</t>
  </si>
  <si>
    <t>41201-29536</t>
  </si>
  <si>
    <t>41201-29816</t>
  </si>
  <si>
    <t>LH100G-MFPQT</t>
  </si>
  <si>
    <t>G145</t>
  </si>
  <si>
    <t>41201-80118</t>
  </si>
  <si>
    <t>G144</t>
  </si>
  <si>
    <t>41201-80183</t>
  </si>
  <si>
    <t>41301-60021</t>
  </si>
  <si>
    <t>41201-80119</t>
  </si>
  <si>
    <t>HDJ80L-GNMEWW</t>
  </si>
  <si>
    <t>K374</t>
  </si>
  <si>
    <t>41201-80120</t>
  </si>
  <si>
    <t>41201-80121</t>
  </si>
  <si>
    <t>41201-69245</t>
  </si>
  <si>
    <t>K304</t>
  </si>
  <si>
    <t>41311-60070</t>
  </si>
  <si>
    <t>K302</t>
  </si>
  <si>
    <t>41201-80057</t>
  </si>
  <si>
    <t>41301-24031</t>
  </si>
  <si>
    <t>41201-80031</t>
  </si>
  <si>
    <t>JZS160-BEAQF</t>
  </si>
  <si>
    <t>41301-50030</t>
  </si>
  <si>
    <t>41201-49135</t>
  </si>
  <si>
    <t>JZS160R-BEAQFW</t>
  </si>
  <si>
    <t>41201-49125</t>
  </si>
  <si>
    <t>JZS160R-BEAQFW
JZS160L-BEAQFV</t>
  </si>
  <si>
    <t>41201-29226</t>
  </si>
  <si>
    <t>41201-80032</t>
  </si>
  <si>
    <t>41201-29236</t>
  </si>
  <si>
    <t>41201-29237</t>
  </si>
  <si>
    <t>41201-80492</t>
  </si>
  <si>
    <t>UZJ200L-GNAEKC</t>
  </si>
  <si>
    <t>41201-29307</t>
  </si>
  <si>
    <t>CR51V-FRMDS</t>
  </si>
  <si>
    <t>A06A</t>
  </si>
  <si>
    <t>41201-80072</t>
  </si>
  <si>
    <t>41201-80071</t>
  </si>
  <si>
    <t>Model</t>
  </si>
  <si>
    <t>FT</t>
  </si>
  <si>
    <t>RT</t>
  </si>
  <si>
    <t>wheel
base</t>
  </si>
  <si>
    <t>Weigth</t>
  </si>
  <si>
    <t>%</t>
  </si>
  <si>
    <t>ET</t>
  </si>
  <si>
    <t>engine</t>
  </si>
  <si>
    <t>trans</t>
  </si>
  <si>
    <t>Rear 
Axle</t>
  </si>
  <si>
    <t>MaxT 
eng</t>
  </si>
  <si>
    <t>Max 
Ratio</t>
  </si>
  <si>
    <t>trans
Nm</t>
  </si>
  <si>
    <t>axle
Nm</t>
  </si>
  <si>
    <t>Wheel
dia, mm</t>
  </si>
  <si>
    <t>Thrust
N</t>
  </si>
  <si>
    <t>N/kg</t>
  </si>
  <si>
    <t>Chaser X40</t>
  </si>
  <si>
    <t>UZX42</t>
  </si>
  <si>
    <t>F392</t>
  </si>
  <si>
    <t>JZX42</t>
  </si>
  <si>
    <t>G142</t>
  </si>
  <si>
    <t>JZX40</t>
  </si>
  <si>
    <t>UZX40</t>
  </si>
  <si>
    <t>RX40-DEHNS</t>
  </si>
  <si>
    <t>MX41-DEHGE</t>
  </si>
  <si>
    <t>Mark2 X40</t>
  </si>
  <si>
    <t>MX41-XLMQE</t>
  </si>
  <si>
    <t>SX60-DTMES</t>
  </si>
  <si>
    <t>1S-U</t>
  </si>
  <si>
    <t>https://www.drom.ru/catalog/toyota/chaser/g_1980_8079/</t>
  </si>
  <si>
    <t>GX60G-XWMFE</t>
  </si>
  <si>
    <t>GX61-XTPQE</t>
  </si>
  <si>
    <t>LX60-XEMDS</t>
  </si>
  <si>
    <t>E282</t>
  </si>
  <si>
    <t>BMW 3-series E36</t>
  </si>
  <si>
    <t>E36</t>
  </si>
  <si>
    <t>GX71-DTPGE</t>
  </si>
  <si>
    <t>GX71-XTPGE</t>
  </si>
  <si>
    <t>Volvo 244</t>
  </si>
  <si>
    <t>22RTEC</t>
  </si>
  <si>
    <t>Hiace X100</t>
  </si>
  <si>
    <t>Hiace 100</t>
  </si>
  <si>
    <t>RZH100G-GRMDE</t>
  </si>
  <si>
    <t>Cressida X80</t>
  </si>
  <si>
    <t>RX80L-AEMES</t>
  </si>
  <si>
    <t>Mark2 X80</t>
  </si>
  <si>
    <t>LX80-AEMNS</t>
  </si>
  <si>
    <t>Crown Wagon</t>
  </si>
  <si>
    <t>LS130W-AWPJJ</t>
  </si>
  <si>
    <t>LS130G-AWPJJ</t>
  </si>
  <si>
    <t>Crown Comfort</t>
  </si>
  <si>
    <t>SXS13Y-BEMDK</t>
  </si>
  <si>
    <t>YXS11Y-BEMDN</t>
  </si>
  <si>
    <t>3Y-PE</t>
  </si>
  <si>
    <t>YXS11Y-BEPDN</t>
  </si>
  <si>
    <t>Crown comfort</t>
  </si>
  <si>
    <t>SXS13Y-BEPDK</t>
  </si>
  <si>
    <t>JZX81-ATPVZ</t>
  </si>
  <si>
    <t>JZX81-ATPZF</t>
  </si>
  <si>
    <t>Legacy B11</t>
  </si>
  <si>
    <t>E-BD5</t>
  </si>
  <si>
    <t>JZS130G-AWPJF</t>
  </si>
  <si>
    <t>JZS130G-AWPQF</t>
  </si>
  <si>
    <t>GS130G-AWPQR</t>
  </si>
  <si>
    <t>KZH100G-JRMET</t>
  </si>
  <si>
    <t>1KZ-TE</t>
  </si>
  <si>
    <t>Legacy B12</t>
  </si>
  <si>
    <t>LA-BEE</t>
  </si>
  <si>
    <t>Volvo 740</t>
  </si>
  <si>
    <t>Jeep Grand Cherokee ZJ</t>
  </si>
  <si>
    <t>Forester</t>
  </si>
  <si>
    <t>SF5</t>
  </si>
  <si>
    <t>GS131-ATPQR</t>
  </si>
  <si>
    <t>Crown 14X RoyalG</t>
  </si>
  <si>
    <t>JZS145-ATPUF</t>
  </si>
  <si>
    <t>UZS131-ATPUK</t>
  </si>
  <si>
    <t>B01A</t>
  </si>
  <si>
    <t>JZS133L-AEMQF</t>
  </si>
  <si>
    <t>BMW 3-series E46</t>
  </si>
  <si>
    <t>E46</t>
  </si>
  <si>
    <t>GS151H-ATPSK</t>
  </si>
  <si>
    <t>LX90-CEPET</t>
  </si>
  <si>
    <t>B02A</t>
  </si>
  <si>
    <t>GX90-ATMQK</t>
  </si>
  <si>
    <t>B01B</t>
  </si>
  <si>
    <t>JZX90-ATPVZ</t>
  </si>
  <si>
    <t>JZX90-BTPQF</t>
  </si>
  <si>
    <t>JZX90-ATPVF</t>
  </si>
  <si>
    <t>JZX100-ATASF</t>
  </si>
  <si>
    <t>JZS155-ATAXF</t>
  </si>
  <si>
    <t>Altezza 4WD</t>
  </si>
  <si>
    <t xml:space="preserve">Crown ATHLETE V </t>
  </si>
  <si>
    <t>Altezza</t>
  </si>
  <si>
    <t>SXE10-AEAVF</t>
  </si>
  <si>
    <t>Outback B13</t>
  </si>
  <si>
    <t>DBA-BPE</t>
  </si>
  <si>
    <t>BMW 1-series E81</t>
  </si>
  <si>
    <t>E81</t>
  </si>
  <si>
    <t>Supra</t>
  </si>
  <si>
    <t>JZA80-AJPVF</t>
  </si>
  <si>
    <t>BRZ</t>
  </si>
  <si>
    <t>DBA-ZN6</t>
  </si>
  <si>
    <t>BRZ/GT86</t>
  </si>
  <si>
    <t>DBA-ZC6</t>
  </si>
  <si>
    <t>GS300</t>
  </si>
  <si>
    <t>Aristo</t>
  </si>
  <si>
    <t>JZS160-BEPQF</t>
  </si>
  <si>
    <t>A01A</t>
  </si>
  <si>
    <t>Aristo turbo</t>
  </si>
  <si>
    <t>JZS161-BEPVZ</t>
  </si>
  <si>
    <t>Outback B14</t>
  </si>
  <si>
    <t>DBA-BRF</t>
  </si>
  <si>
    <t>VG45-GEPQE</t>
  </si>
  <si>
    <t>Estima</t>
  </si>
  <si>
    <t>TCR10W-RRSVV</t>
  </si>
  <si>
    <t>Celsior F20</t>
  </si>
  <si>
    <t>UCF21-AEAQK(</t>
  </si>
  <si>
    <t>Celsior F30</t>
  </si>
  <si>
    <t>UCF31-AETQK</t>
  </si>
  <si>
    <t>UCF31-AEAQK</t>
  </si>
  <si>
    <t>RX81L-AEMES;</t>
  </si>
  <si>
    <t>MX81L-AEMEEV</t>
  </si>
  <si>
    <t>5M-E</t>
  </si>
  <si>
    <t>Tribeca</t>
  </si>
  <si>
    <t>JZX110-AEPQH</t>
  </si>
  <si>
    <t>A03A</t>
  </si>
  <si>
    <t>Cressida X70</t>
  </si>
  <si>
    <t>RX72LG-XWMESV;</t>
  </si>
  <si>
    <t>A43DE</t>
  </si>
  <si>
    <t>TOWNACE/LITEACE (CR4#,KR4#,SR40)</t>
  </si>
  <si>
    <t>SR40R-GRMRKQ</t>
  </si>
  <si>
    <t>SR40R-GRSRKQ</t>
  </si>
  <si>
    <t>RZN185W-GAPGK</t>
  </si>
  <si>
    <t>3RZ-FE</t>
  </si>
  <si>
    <t>A340F</t>
  </si>
  <si>
    <t>A04B</t>
  </si>
  <si>
    <t>HZJ80L-GCMNSV</t>
  </si>
  <si>
    <t>1HZ</t>
  </si>
  <si>
    <t>H150F</t>
  </si>
  <si>
    <t>K292</t>
  </si>
  <si>
    <t>TT130-TEMSS</t>
  </si>
  <si>
    <t>12T-U</t>
  </si>
  <si>
    <t>T50</t>
  </si>
  <si>
    <t>SR50G-HRSEK</t>
  </si>
  <si>
    <t>A44DF</t>
  </si>
  <si>
    <t>A04A</t>
  </si>
  <si>
    <t>MS106-THQE</t>
  </si>
  <si>
    <t>4M-EU</t>
  </si>
  <si>
    <t>LS110L-SEHDSW</t>
  </si>
  <si>
    <t>A42D</t>
  </si>
  <si>
    <t>LJ78G-PGT</t>
  </si>
  <si>
    <t>A343F</t>
  </si>
  <si>
    <t>Rush J210E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</si>
</sst>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00"/>
    <numFmt numFmtId="166" formatCode="0.0000"/>
  </numFmts>
  <fonts count="5">
    <font>
      <sz val="10.0"/>
      <color rgb="FF000000"/>
      <name val="Arial"/>
    </font>
    <font/>
    <font>
      <u/>
      <color rgb="FF0000FF"/>
    </font>
    <font>
      <u/>
      <color rgb="FF0000FF"/>
    </font>
    <font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3" fontId="1" numFmtId="0" xfId="0" applyFont="1"/>
    <xf borderId="0" fillId="3" fontId="3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4" numFmtId="165" xfId="0" applyAlignment="1" applyFont="1" applyNumberFormat="1">
      <alignment horizontal="right" vertical="bottom"/>
    </xf>
    <xf borderId="0" fillId="0" fontId="1" numFmtId="165" xfId="0" applyFont="1" applyNumberFormat="1"/>
    <xf borderId="0" fillId="0" fontId="1" numFmtId="0" xfId="0" applyAlignment="1" applyFont="1">
      <alignment horizontal="center"/>
    </xf>
    <xf borderId="0" fillId="4" fontId="1" numFmtId="0" xfId="0" applyAlignment="1" applyFill="1" applyFont="1">
      <alignment horizontal="center" readingOrder="0"/>
    </xf>
    <xf borderId="0" fillId="4" fontId="1" numFmtId="164" xfId="0" applyAlignment="1" applyFont="1" applyNumberFormat="1">
      <alignment horizontal="center" readingOrder="0"/>
    </xf>
    <xf borderId="0" fillId="5" fontId="1" numFmtId="164" xfId="0" applyAlignment="1" applyFill="1" applyFont="1" applyNumberFormat="1">
      <alignment horizontal="center" readingOrder="0"/>
    </xf>
    <xf borderId="0" fillId="5" fontId="1" numFmtId="165" xfId="0" applyAlignment="1" applyFont="1" applyNumberFormat="1">
      <alignment horizontal="center" readingOrder="0"/>
    </xf>
    <xf borderId="0" fillId="5" fontId="1" numFmtId="0" xfId="0" applyAlignment="1" applyFont="1">
      <alignment horizontal="center" readingOrder="0"/>
    </xf>
    <xf borderId="0" fillId="6" fontId="1" numFmtId="0" xfId="0" applyAlignment="1" applyFill="1" applyFont="1">
      <alignment readingOrder="0"/>
    </xf>
    <xf borderId="0" fillId="4" fontId="1" numFmtId="0" xfId="0" applyFont="1"/>
    <xf borderId="0" fillId="4" fontId="1" numFmtId="164" xfId="0" applyFont="1" applyNumberFormat="1"/>
    <xf borderId="0" fillId="5" fontId="1" numFmtId="164" xfId="0" applyFont="1" applyNumberFormat="1"/>
    <xf borderId="0" fillId="5" fontId="1" numFmtId="165" xfId="0" applyFont="1" applyNumberFormat="1"/>
    <xf borderId="0" fillId="5" fontId="1" numFmtId="0" xfId="0" applyFont="1"/>
    <xf borderId="0" fillId="7" fontId="1" numFmtId="0" xfId="0" applyAlignment="1" applyFill="1" applyFont="1">
      <alignment readingOrder="0"/>
    </xf>
    <xf borderId="0" fillId="8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1" xfId="0" applyAlignment="1" applyFont="1" applyNumberFormat="1">
      <alignment horizontal="center" readingOrder="0"/>
    </xf>
    <xf borderId="0" fillId="9" fontId="1" numFmtId="0" xfId="0" applyAlignment="1" applyFill="1" applyFont="1">
      <alignment readingOrder="0"/>
    </xf>
    <xf borderId="0" fillId="9" fontId="1" numFmtId="0" xfId="0" applyFont="1"/>
    <xf borderId="0" fillId="9" fontId="1" numFmtId="164" xfId="0" applyFont="1" applyNumberFormat="1"/>
    <xf borderId="0" fillId="9" fontId="1" numFmtId="1" xfId="0" applyFont="1" applyNumberFormat="1"/>
    <xf borderId="0" fillId="9" fontId="1" numFmtId="166" xfId="0" applyFont="1" applyNumberFormat="1"/>
    <xf borderId="0" fillId="10" fontId="1" numFmtId="0" xfId="0" applyAlignment="1" applyFill="1" applyFont="1">
      <alignment readingOrder="0"/>
    </xf>
    <xf borderId="0" fillId="10" fontId="1" numFmtId="0" xfId="0" applyFont="1"/>
    <xf borderId="0" fillId="10" fontId="1" numFmtId="164" xfId="0" applyFont="1" applyNumberFormat="1"/>
    <xf borderId="0" fillId="10" fontId="1" numFmtId="1" xfId="0" applyFont="1" applyNumberFormat="1"/>
    <xf borderId="0" fillId="10" fontId="1" numFmtId="166" xfId="0" applyFont="1" applyNumberFormat="1"/>
    <xf borderId="0" fillId="11" fontId="1" numFmtId="0" xfId="0" applyAlignment="1" applyFill="1" applyFont="1">
      <alignment readingOrder="0"/>
    </xf>
    <xf borderId="0" fillId="11" fontId="1" numFmtId="0" xfId="0" applyFont="1"/>
    <xf borderId="0" fillId="11" fontId="1" numFmtId="164" xfId="0" applyFont="1" applyNumberFormat="1"/>
    <xf borderId="0" fillId="11" fontId="1" numFmtId="1" xfId="0" applyFont="1" applyNumberFormat="1"/>
    <xf borderId="0" fillId="11" fontId="1" numFmtId="166" xfId="0" applyFont="1" applyNumberFormat="1"/>
    <xf borderId="0" fillId="0" fontId="1" numFmtId="1" xfId="0" applyFont="1" applyNumberFormat="1"/>
    <xf borderId="0" fillId="0" fontId="1" numFmtId="166" xfId="0" applyFont="1" applyNumberFormat="1"/>
    <xf borderId="0" fillId="0" fontId="4" numFmtId="0" xfId="0" applyAlignment="1" applyFont="1">
      <alignment horizontal="right" vertical="bottom"/>
    </xf>
    <xf borderId="0" fillId="5" fontId="1" numFmtId="0" xfId="0" applyAlignment="1" applyFont="1">
      <alignment readingOrder="0"/>
    </xf>
    <xf borderId="0" fillId="2" fontId="1" numFmtId="165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oyoland.com/engines/5M-GE.htm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thedirtforum.com/technical/Mini/000400.html" TargetMode="External"/><Relationship Id="rId2" Type="http://schemas.openxmlformats.org/officeDocument/2006/relationships/hyperlink" Target="http://www.thedirtforum.com/technical/Mini/000400.html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rpost.ru/auto/sell_spare_parts/+/%C0%CA%CF%CF/model/toyota+land+cruiser/body/uzj100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www.drom.ru/catalog/toyota/chaser/g_1980_8079/" TargetMode="External"/><Relationship Id="rId3" Type="http://schemas.openxmlformats.org/officeDocument/2006/relationships/drawing" Target="../drawings/drawing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3" max="3" width="5.86"/>
    <col customWidth="1" min="4" max="4" width="9.0"/>
    <col customWidth="1" min="11" max="11" width="65.29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</v>
      </c>
      <c r="K1" s="1"/>
    </row>
    <row r="2">
      <c r="A2" s="1" t="s">
        <v>9</v>
      </c>
      <c r="B2" s="1" t="s">
        <v>10</v>
      </c>
      <c r="C2" s="1">
        <v>4.0</v>
      </c>
      <c r="D2" s="3">
        <f t="shared" ref="D2:D10" si="1">if(C2,C2*E2*E2*pi()*F2/4000,"")</f>
        <v>1968.459125</v>
      </c>
      <c r="E2" s="1">
        <v>88.5</v>
      </c>
      <c r="F2" s="1">
        <v>80.0</v>
      </c>
      <c r="G2" s="1">
        <v>65.0</v>
      </c>
      <c r="H2" s="1">
        <v>5500.0</v>
      </c>
      <c r="I2" s="1">
        <v>143.0</v>
      </c>
      <c r="J2" s="1">
        <v>3600.0</v>
      </c>
      <c r="K2" s="1"/>
    </row>
    <row r="3">
      <c r="A3" s="1" t="s">
        <v>11</v>
      </c>
      <c r="B3" s="1" t="s">
        <v>10</v>
      </c>
      <c r="C3" s="1">
        <v>6.0</v>
      </c>
      <c r="D3" s="3">
        <f t="shared" si="1"/>
        <v>1988.039101</v>
      </c>
      <c r="E3" s="1">
        <v>75.0</v>
      </c>
      <c r="F3" s="1">
        <v>75.0</v>
      </c>
      <c r="G3" s="1">
        <v>105.0</v>
      </c>
      <c r="H3" s="1">
        <v>5400.0</v>
      </c>
      <c r="I3" s="1">
        <v>157.0</v>
      </c>
      <c r="J3" s="1">
        <v>4400.0</v>
      </c>
      <c r="K3" s="1"/>
    </row>
    <row r="4">
      <c r="A4" s="1" t="s">
        <v>12</v>
      </c>
      <c r="B4" s="1" t="s">
        <v>10</v>
      </c>
      <c r="C4" s="1">
        <v>6.0</v>
      </c>
      <c r="D4" s="3">
        <f t="shared" si="1"/>
        <v>1988.039101</v>
      </c>
      <c r="E4" s="1">
        <v>75.0</v>
      </c>
      <c r="F4" s="1">
        <v>75.0</v>
      </c>
      <c r="G4" s="1">
        <v>140.0</v>
      </c>
      <c r="H4" s="1">
        <v>5600.0</v>
      </c>
      <c r="I4" s="1">
        <v>185.0</v>
      </c>
      <c r="J4" s="1">
        <v>4400.0</v>
      </c>
      <c r="K4" s="1"/>
    </row>
    <row r="5">
      <c r="A5" s="1" t="s">
        <v>13</v>
      </c>
      <c r="B5" s="1" t="s">
        <v>10</v>
      </c>
      <c r="C5" s="1">
        <v>6.0</v>
      </c>
      <c r="D5" s="3">
        <f t="shared" si="1"/>
        <v>1988.039101</v>
      </c>
      <c r="E5" s="1">
        <v>75.0</v>
      </c>
      <c r="F5" s="1">
        <v>75.0</v>
      </c>
      <c r="G5" s="1">
        <v>160.0</v>
      </c>
      <c r="H5" s="1">
        <v>6200.0</v>
      </c>
      <c r="I5" s="1">
        <v>200.0</v>
      </c>
      <c r="J5" s="1">
        <v>4400.0</v>
      </c>
      <c r="K5" s="1"/>
    </row>
    <row r="6">
      <c r="A6" s="1" t="s">
        <v>14</v>
      </c>
      <c r="B6" s="1" t="s">
        <v>10</v>
      </c>
      <c r="C6" s="1">
        <v>6.0</v>
      </c>
      <c r="D6" s="3">
        <f t="shared" si="1"/>
        <v>1988.039101</v>
      </c>
      <c r="E6" s="1">
        <v>75.0</v>
      </c>
      <c r="F6" s="1">
        <v>75.0</v>
      </c>
      <c r="G6" s="1">
        <v>170.0</v>
      </c>
      <c r="H6" s="1">
        <v>6000.0</v>
      </c>
      <c r="I6" s="1">
        <v>226.0</v>
      </c>
      <c r="J6" s="1">
        <v>3600.0</v>
      </c>
      <c r="K6" s="1"/>
    </row>
    <row r="7">
      <c r="A7" s="1" t="s">
        <v>15</v>
      </c>
      <c r="B7" s="1" t="s">
        <v>10</v>
      </c>
      <c r="C7" s="1">
        <v>6.0</v>
      </c>
      <c r="D7" s="3">
        <f t="shared" si="1"/>
        <v>2491.977266</v>
      </c>
      <c r="E7" s="1">
        <v>86.0</v>
      </c>
      <c r="F7" s="1">
        <v>71.5</v>
      </c>
      <c r="G7" s="1">
        <v>200.0</v>
      </c>
      <c r="H7" s="1">
        <v>6000.0</v>
      </c>
      <c r="I7" s="1">
        <v>250.0</v>
      </c>
      <c r="J7" s="1">
        <v>3800.0</v>
      </c>
      <c r="K7" s="1"/>
    </row>
    <row r="8">
      <c r="A8" s="1" t="s">
        <v>16</v>
      </c>
      <c r="B8" s="1" t="s">
        <v>10</v>
      </c>
      <c r="C8" s="1">
        <v>6.0</v>
      </c>
      <c r="D8" s="3">
        <f t="shared" si="1"/>
        <v>2491.977266</v>
      </c>
      <c r="E8" s="1">
        <v>86.0</v>
      </c>
      <c r="F8" s="1">
        <v>71.5</v>
      </c>
      <c r="G8" s="1">
        <v>180.0</v>
      </c>
      <c r="H8" s="1">
        <v>6000.0</v>
      </c>
      <c r="I8" s="1">
        <v>235.0</v>
      </c>
      <c r="J8" s="1">
        <v>4800.0</v>
      </c>
      <c r="K8" s="1"/>
    </row>
    <row r="9">
      <c r="A9" s="1" t="s">
        <v>17</v>
      </c>
      <c r="B9" s="1" t="s">
        <v>10</v>
      </c>
      <c r="C9" s="1">
        <v>6.0</v>
      </c>
      <c r="D9" s="3">
        <f t="shared" si="1"/>
        <v>2491.977266</v>
      </c>
      <c r="E9" s="1">
        <v>86.0</v>
      </c>
      <c r="F9" s="1">
        <v>71.5</v>
      </c>
      <c r="G9" s="1">
        <v>200.0</v>
      </c>
      <c r="H9" s="1">
        <v>6000.0</v>
      </c>
      <c r="I9" s="1">
        <v>255.0</v>
      </c>
      <c r="J9" s="1">
        <v>4000.0</v>
      </c>
      <c r="K9" s="1"/>
    </row>
    <row r="10">
      <c r="A10" s="1" t="s">
        <v>18</v>
      </c>
      <c r="B10" s="1" t="s">
        <v>10</v>
      </c>
      <c r="C10" s="1">
        <v>6.0</v>
      </c>
      <c r="D10" s="3">
        <f t="shared" si="1"/>
        <v>2491.977266</v>
      </c>
      <c r="E10" s="1">
        <v>86.0</v>
      </c>
      <c r="F10" s="1">
        <v>71.5</v>
      </c>
      <c r="G10" s="1">
        <v>280.0</v>
      </c>
      <c r="H10" s="1">
        <v>6200.0</v>
      </c>
      <c r="I10" s="1">
        <v>363.0</v>
      </c>
      <c r="J10" s="1">
        <v>4800.0</v>
      </c>
      <c r="K10" s="1"/>
    </row>
    <row r="11">
      <c r="A11" s="1" t="s">
        <v>19</v>
      </c>
      <c r="B11" s="1" t="s">
        <v>10</v>
      </c>
      <c r="C11" s="1">
        <v>4.0</v>
      </c>
      <c r="D11" s="3">
        <f t="shared" ref="D11:D12" si="2">C11*E11*E11*pi()*F11/4000</f>
        <v>1998.228857</v>
      </c>
      <c r="E11" s="1">
        <v>86.0</v>
      </c>
      <c r="F11" s="1">
        <v>86.0</v>
      </c>
      <c r="G11" s="1">
        <v>136.0</v>
      </c>
      <c r="H11" s="1">
        <v>5600.0</v>
      </c>
      <c r="I11" s="1">
        <v>182.0</v>
      </c>
      <c r="J11" s="1">
        <v>4000.0</v>
      </c>
      <c r="K11" s="1"/>
    </row>
    <row r="12">
      <c r="A12" s="1" t="s">
        <v>20</v>
      </c>
      <c r="B12" s="1" t="s">
        <v>21</v>
      </c>
      <c r="C12" s="1">
        <v>4.0</v>
      </c>
      <c r="D12" s="3">
        <f t="shared" si="2"/>
        <v>1998.228857</v>
      </c>
      <c r="E12" s="1">
        <v>86.0</v>
      </c>
      <c r="F12" s="1">
        <v>86.0</v>
      </c>
      <c r="G12" s="1">
        <v>114.0</v>
      </c>
      <c r="H12" s="1">
        <v>4800.0</v>
      </c>
      <c r="I12" s="1">
        <v>189.0</v>
      </c>
      <c r="J12" s="1">
        <v>3600.0</v>
      </c>
      <c r="K12" s="1"/>
    </row>
    <row r="13">
      <c r="A13" s="1" t="s">
        <v>22</v>
      </c>
      <c r="B13" s="1" t="s">
        <v>10</v>
      </c>
      <c r="C13" s="1">
        <v>8.0</v>
      </c>
      <c r="D13" s="3">
        <f t="shared" ref="D13:D49" si="3">if(C13,C13*E13*E13*pi()*F13/4000,"")</f>
        <v>3968.715094</v>
      </c>
      <c r="E13" s="1">
        <v>87.5</v>
      </c>
      <c r="F13" s="1">
        <v>82.5</v>
      </c>
      <c r="G13" s="1">
        <v>260.0</v>
      </c>
      <c r="H13" s="1">
        <v>5400.0</v>
      </c>
      <c r="I13" s="1">
        <v>353.0</v>
      </c>
      <c r="J13" s="1">
        <v>4600.0</v>
      </c>
      <c r="K13" s="1"/>
    </row>
    <row r="14">
      <c r="A14" s="1" t="s">
        <v>23</v>
      </c>
      <c r="B14" s="1" t="s">
        <v>10</v>
      </c>
      <c r="C14" s="1">
        <v>8.0</v>
      </c>
      <c r="D14" s="3">
        <f t="shared" si="3"/>
        <v>3968.715094</v>
      </c>
      <c r="E14" s="1">
        <v>87.5</v>
      </c>
      <c r="F14" s="1">
        <v>82.5</v>
      </c>
      <c r="G14" s="1">
        <v>280.0</v>
      </c>
      <c r="H14" s="1">
        <v>6000.0</v>
      </c>
      <c r="I14" s="1">
        <v>402.0</v>
      </c>
      <c r="J14" s="1">
        <v>4000.0</v>
      </c>
      <c r="K14" s="1"/>
    </row>
    <row r="15">
      <c r="A15" s="1" t="s">
        <v>24</v>
      </c>
      <c r="B15" s="1" t="s">
        <v>10</v>
      </c>
      <c r="C15" s="1">
        <v>4.0</v>
      </c>
      <c r="D15" s="3">
        <f t="shared" si="3"/>
        <v>1972.869921</v>
      </c>
      <c r="E15" s="1">
        <v>84.0</v>
      </c>
      <c r="F15" s="1">
        <v>89.0</v>
      </c>
      <c r="G15" s="1">
        <v>105.0</v>
      </c>
      <c r="H15" s="1">
        <v>5200.0</v>
      </c>
      <c r="I15" s="1">
        <v>157.0</v>
      </c>
      <c r="J15" s="1">
        <v>3600.0</v>
      </c>
      <c r="K15" s="1"/>
    </row>
    <row r="16">
      <c r="A16" s="1" t="s">
        <v>25</v>
      </c>
      <c r="B16" s="1" t="s">
        <v>10</v>
      </c>
      <c r="C16" s="1">
        <v>4.0</v>
      </c>
      <c r="D16" s="3">
        <f t="shared" si="3"/>
        <v>2358.754037</v>
      </c>
      <c r="E16" s="1">
        <v>91.9</v>
      </c>
      <c r="F16" s="1">
        <v>88.9</v>
      </c>
      <c r="G16" s="1">
        <v>97.0</v>
      </c>
      <c r="H16" s="1">
        <v>4800.0</v>
      </c>
      <c r="I16" s="1">
        <v>174.0</v>
      </c>
      <c r="J16" s="1">
        <v>2800.0</v>
      </c>
      <c r="K16" s="1"/>
    </row>
    <row r="17">
      <c r="A17" s="1" t="s">
        <v>26</v>
      </c>
      <c r="B17" s="1" t="s">
        <v>10</v>
      </c>
      <c r="C17" s="1">
        <v>6.0</v>
      </c>
      <c r="D17" s="3">
        <f t="shared" si="3"/>
        <v>2997.343285</v>
      </c>
      <c r="E17" s="1">
        <v>86.0</v>
      </c>
      <c r="F17" s="1">
        <v>86.0</v>
      </c>
      <c r="G17" s="1">
        <v>217.0</v>
      </c>
      <c r="I17" s="1">
        <v>294.0</v>
      </c>
    </row>
    <row r="18">
      <c r="A18" s="1" t="s">
        <v>27</v>
      </c>
      <c r="B18" s="1" t="s">
        <v>10</v>
      </c>
      <c r="C18" s="1">
        <v>6.0</v>
      </c>
      <c r="D18" s="3">
        <f t="shared" si="3"/>
        <v>2997.343285</v>
      </c>
      <c r="E18" s="1">
        <v>86.0</v>
      </c>
      <c r="F18" s="1">
        <v>86.0</v>
      </c>
      <c r="G18" s="1">
        <v>230.0</v>
      </c>
      <c r="H18" s="1">
        <v>6000.0</v>
      </c>
      <c r="I18" s="1">
        <v>284.0</v>
      </c>
      <c r="J18" s="1">
        <v>4800.0</v>
      </c>
      <c r="K18" s="1"/>
    </row>
    <row r="19">
      <c r="A19" s="1" t="s">
        <v>28</v>
      </c>
      <c r="B19" s="1" t="s">
        <v>10</v>
      </c>
      <c r="C19" s="1">
        <v>6.0</v>
      </c>
      <c r="D19" s="3">
        <f t="shared" si="3"/>
        <v>2997.343285</v>
      </c>
      <c r="E19" s="1">
        <v>86.0</v>
      </c>
      <c r="F19" s="1">
        <v>86.0</v>
      </c>
      <c r="G19" s="1">
        <v>220.0</v>
      </c>
      <c r="H19" s="1">
        <v>5600.0</v>
      </c>
      <c r="I19" s="1">
        <v>294.0</v>
      </c>
      <c r="J19" s="1">
        <v>4000.0</v>
      </c>
      <c r="K19" s="1"/>
    </row>
    <row r="20">
      <c r="A20" s="1" t="s">
        <v>29</v>
      </c>
      <c r="B20" s="1" t="s">
        <v>10</v>
      </c>
      <c r="C20" s="1">
        <v>6.0</v>
      </c>
      <c r="D20" s="3">
        <f t="shared" si="3"/>
        <v>2997.343285</v>
      </c>
      <c r="E20" s="1">
        <v>86.0</v>
      </c>
      <c r="F20" s="1">
        <v>86.0</v>
      </c>
      <c r="G20" s="1">
        <v>280.0</v>
      </c>
      <c r="H20" s="1">
        <v>5600.0</v>
      </c>
      <c r="I20" s="1">
        <v>451.0</v>
      </c>
      <c r="J20" s="1">
        <v>3600.0</v>
      </c>
      <c r="K20" s="1"/>
    </row>
    <row r="21">
      <c r="A21" s="1" t="s">
        <v>30</v>
      </c>
      <c r="B21" s="1" t="s">
        <v>31</v>
      </c>
      <c r="C21" s="1">
        <v>4.0</v>
      </c>
      <c r="D21" s="3">
        <f t="shared" si="3"/>
        <v>2446.3205</v>
      </c>
      <c r="E21" s="1">
        <v>92.0</v>
      </c>
      <c r="F21" s="1">
        <v>92.0</v>
      </c>
      <c r="G21" s="1">
        <v>85.0</v>
      </c>
      <c r="H21" s="1">
        <v>4200.0</v>
      </c>
      <c r="I21" s="1">
        <v>175.0</v>
      </c>
      <c r="J21" s="1">
        <v>2400.0</v>
      </c>
    </row>
    <row r="22">
      <c r="A22" s="1" t="s">
        <v>32</v>
      </c>
      <c r="B22" s="1" t="s">
        <v>31</v>
      </c>
      <c r="C22" s="1">
        <v>4.0</v>
      </c>
      <c r="D22" s="3">
        <f t="shared" si="3"/>
        <v>2446.3205</v>
      </c>
      <c r="E22" s="1">
        <v>92.0</v>
      </c>
      <c r="F22" s="1">
        <v>92.0</v>
      </c>
      <c r="G22" s="1">
        <v>97.0</v>
      </c>
      <c r="H22" s="1">
        <v>3800.0</v>
      </c>
      <c r="I22" s="1">
        <v>221.0</v>
      </c>
      <c r="J22" s="1">
        <v>2400.0</v>
      </c>
      <c r="K22" s="1"/>
    </row>
    <row r="23">
      <c r="A23" s="1" t="s">
        <v>33</v>
      </c>
      <c r="B23" s="1" t="s">
        <v>31</v>
      </c>
      <c r="C23" s="1">
        <v>4.0</v>
      </c>
      <c r="D23" s="3">
        <f t="shared" si="3"/>
        <v>2446.3205</v>
      </c>
      <c r="E23" s="1">
        <v>92.0</v>
      </c>
      <c r="F23" s="1">
        <v>92.0</v>
      </c>
      <c r="G23" s="1">
        <v>100.0</v>
      </c>
      <c r="H23" s="1">
        <v>3800.0</v>
      </c>
      <c r="I23" s="1">
        <v>221.0</v>
      </c>
      <c r="J23" s="1">
        <v>2400.0</v>
      </c>
      <c r="K23" s="1"/>
    </row>
    <row r="24">
      <c r="A24" s="1" t="s">
        <v>34</v>
      </c>
      <c r="B24" s="1" t="s">
        <v>10</v>
      </c>
      <c r="C24" s="1">
        <v>4.0</v>
      </c>
      <c r="D24" s="3">
        <f t="shared" si="3"/>
        <v>2438.347138</v>
      </c>
      <c r="E24" s="1">
        <v>95.0</v>
      </c>
      <c r="F24" s="1">
        <v>86.0</v>
      </c>
      <c r="G24" s="1">
        <v>160.0</v>
      </c>
      <c r="H24" s="1">
        <v>5000.0</v>
      </c>
      <c r="I24" s="1">
        <v>258.0</v>
      </c>
      <c r="J24" s="1">
        <v>3600.0</v>
      </c>
    </row>
    <row r="25">
      <c r="A25" s="1" t="s">
        <v>35</v>
      </c>
      <c r="B25" s="1" t="s">
        <v>10</v>
      </c>
      <c r="C25" s="1">
        <v>4.0</v>
      </c>
      <c r="D25" s="3">
        <f t="shared" si="3"/>
        <v>1998.228857</v>
      </c>
      <c r="E25" s="1">
        <v>86.0</v>
      </c>
      <c r="F25" s="1">
        <v>86.0</v>
      </c>
      <c r="G25" s="1">
        <v>140.0</v>
      </c>
      <c r="H25" s="1">
        <v>6000.0</v>
      </c>
      <c r="I25" s="1">
        <v>186.0</v>
      </c>
      <c r="J25" s="1">
        <v>4400.0</v>
      </c>
      <c r="K25" s="1"/>
    </row>
    <row r="26">
      <c r="A26" s="1" t="s">
        <v>36</v>
      </c>
      <c r="B26" s="1" t="s">
        <v>10</v>
      </c>
      <c r="C26" s="1">
        <v>4.0</v>
      </c>
      <c r="D26" s="3">
        <f t="shared" si="3"/>
        <v>1998.228857</v>
      </c>
      <c r="E26" s="1">
        <v>86.0</v>
      </c>
      <c r="F26" s="1">
        <v>86.0</v>
      </c>
      <c r="G26" s="1">
        <v>160.0</v>
      </c>
      <c r="H26" s="1">
        <v>6400.0</v>
      </c>
      <c r="I26" s="1">
        <v>186.0</v>
      </c>
    </row>
    <row r="27">
      <c r="A27" s="1" t="s">
        <v>37</v>
      </c>
      <c r="B27" s="1" t="s">
        <v>10</v>
      </c>
      <c r="C27" s="1">
        <v>4.0</v>
      </c>
      <c r="D27" s="3">
        <f t="shared" si="3"/>
        <v>1998.228857</v>
      </c>
      <c r="E27" s="1">
        <v>86.0</v>
      </c>
      <c r="F27" s="1">
        <v>86.0</v>
      </c>
      <c r="G27" s="1">
        <v>165.0</v>
      </c>
      <c r="H27" s="1"/>
      <c r="I27" s="1">
        <v>191.0</v>
      </c>
    </row>
    <row r="28">
      <c r="A28" s="1" t="s">
        <v>38</v>
      </c>
      <c r="B28" s="1" t="s">
        <v>10</v>
      </c>
      <c r="C28" s="1">
        <v>4.0</v>
      </c>
      <c r="D28" s="3">
        <f t="shared" si="3"/>
        <v>1998.228857</v>
      </c>
      <c r="E28" s="1">
        <v>86.0</v>
      </c>
      <c r="F28" s="1">
        <v>86.0</v>
      </c>
      <c r="G28" s="1">
        <v>178.0</v>
      </c>
      <c r="H28" s="1"/>
      <c r="I28" s="1">
        <v>191.0</v>
      </c>
    </row>
    <row r="29">
      <c r="A29" s="1" t="s">
        <v>39</v>
      </c>
      <c r="B29" s="1" t="s">
        <v>10</v>
      </c>
      <c r="C29" s="1">
        <v>4.0</v>
      </c>
      <c r="D29" s="3">
        <f t="shared" si="3"/>
        <v>1998.228857</v>
      </c>
      <c r="E29" s="1">
        <v>86.0</v>
      </c>
      <c r="F29" s="1">
        <v>86.0</v>
      </c>
      <c r="G29" s="1">
        <v>197.0</v>
      </c>
      <c r="H29" s="1">
        <v>7000.0</v>
      </c>
      <c r="I29" s="1"/>
    </row>
    <row r="30">
      <c r="A30" s="1" t="s">
        <v>40</v>
      </c>
      <c r="B30" s="1" t="s">
        <v>10</v>
      </c>
      <c r="C30" s="1">
        <v>4.0</v>
      </c>
      <c r="D30" s="3">
        <f t="shared" si="3"/>
        <v>1998.228857</v>
      </c>
      <c r="E30" s="1">
        <v>86.0</v>
      </c>
      <c r="F30" s="1">
        <v>86.0</v>
      </c>
      <c r="G30" s="1">
        <v>207.0</v>
      </c>
      <c r="H30" s="1">
        <v>7600.0</v>
      </c>
      <c r="I30" s="1">
        <v>216.0</v>
      </c>
      <c r="J30" s="1">
        <v>6400.0</v>
      </c>
      <c r="K30" s="1"/>
    </row>
    <row r="31">
      <c r="A31" s="1" t="s">
        <v>41</v>
      </c>
      <c r="B31" s="1" t="s">
        <v>10</v>
      </c>
      <c r="C31" s="1">
        <v>4.0</v>
      </c>
      <c r="D31" s="3">
        <f t="shared" si="3"/>
        <v>1998.228857</v>
      </c>
      <c r="E31" s="1">
        <v>86.0</v>
      </c>
      <c r="F31" s="1">
        <v>86.0</v>
      </c>
      <c r="G31" s="1">
        <v>265.0</v>
      </c>
      <c r="I31" s="1">
        <v>324.0</v>
      </c>
    </row>
    <row r="32">
      <c r="A32" s="1" t="s">
        <v>42</v>
      </c>
      <c r="B32" s="1" t="s">
        <v>10</v>
      </c>
      <c r="C32" s="1">
        <v>8.0</v>
      </c>
      <c r="D32" s="3">
        <f t="shared" si="3"/>
        <v>4292.562246</v>
      </c>
      <c r="E32" s="1">
        <v>91.0</v>
      </c>
      <c r="F32" s="1">
        <v>82.5</v>
      </c>
      <c r="G32" s="1">
        <v>280.0</v>
      </c>
      <c r="H32" s="1">
        <v>5600.0</v>
      </c>
      <c r="I32" s="1">
        <v>430.0</v>
      </c>
      <c r="J32" s="1">
        <v>3400.0</v>
      </c>
      <c r="K32" s="1"/>
    </row>
    <row r="33">
      <c r="A33" s="1" t="s">
        <v>43</v>
      </c>
      <c r="B33" s="1" t="s">
        <v>10</v>
      </c>
      <c r="C33" s="1">
        <v>6.0</v>
      </c>
      <c r="D33" s="3">
        <f t="shared" si="3"/>
        <v>2759.410053</v>
      </c>
      <c r="E33" s="1">
        <v>83.0</v>
      </c>
      <c r="F33" s="1">
        <v>85.0</v>
      </c>
      <c r="G33" s="1">
        <v>124.0</v>
      </c>
      <c r="H33" s="1">
        <v>5600.0</v>
      </c>
      <c r="I33" s="1">
        <v>142.0</v>
      </c>
      <c r="J33" s="1">
        <v>4800.0</v>
      </c>
    </row>
    <row r="34">
      <c r="A34" s="1" t="s">
        <v>44</v>
      </c>
      <c r="B34" s="1" t="s">
        <v>10</v>
      </c>
      <c r="C34" s="1">
        <v>6.0</v>
      </c>
      <c r="D34" s="3">
        <f t="shared" si="3"/>
        <v>2759.410053</v>
      </c>
      <c r="E34" s="1">
        <v>83.0</v>
      </c>
      <c r="F34" s="1">
        <v>85.0</v>
      </c>
      <c r="G34" s="1">
        <v>161.0</v>
      </c>
      <c r="H34" s="1"/>
      <c r="I34" s="4">
        <v>230.0</v>
      </c>
      <c r="K34" s="5" t="s">
        <v>45</v>
      </c>
    </row>
    <row r="35">
      <c r="A35" s="1" t="s">
        <v>46</v>
      </c>
      <c r="B35" s="1" t="s">
        <v>10</v>
      </c>
      <c r="C35" s="1">
        <v>8.0</v>
      </c>
      <c r="D35" s="3">
        <f t="shared" si="3"/>
        <v>3994.824086</v>
      </c>
      <c r="E35" s="1">
        <v>87.0</v>
      </c>
      <c r="F35" s="1">
        <v>84.0</v>
      </c>
      <c r="G35" s="1">
        <v>165.0</v>
      </c>
      <c r="H35" s="1">
        <v>4400.0</v>
      </c>
      <c r="I35" s="1">
        <v>289.0</v>
      </c>
      <c r="J35" s="1">
        <v>3600.0</v>
      </c>
      <c r="K35" s="1"/>
    </row>
    <row r="36">
      <c r="A36" s="1" t="s">
        <v>47</v>
      </c>
      <c r="B36" s="1" t="s">
        <v>10</v>
      </c>
      <c r="C36" s="1">
        <v>6.0</v>
      </c>
      <c r="D36" s="3">
        <f t="shared" si="3"/>
        <v>1988.039101</v>
      </c>
      <c r="E36" s="1">
        <v>75.0</v>
      </c>
      <c r="F36" s="1">
        <v>75.0</v>
      </c>
      <c r="G36" s="1">
        <v>115.0</v>
      </c>
      <c r="H36" s="1">
        <v>5600.0</v>
      </c>
      <c r="I36" s="1">
        <v>157.0</v>
      </c>
      <c r="J36" s="1">
        <v>3800.0</v>
      </c>
    </row>
    <row r="37">
      <c r="A37" s="1" t="s">
        <v>48</v>
      </c>
      <c r="B37" s="1" t="s">
        <v>10</v>
      </c>
      <c r="C37" s="1">
        <v>4.0</v>
      </c>
      <c r="D37" s="3">
        <f t="shared" si="3"/>
        <v>1998.228857</v>
      </c>
      <c r="E37" s="1">
        <v>86.0</v>
      </c>
      <c r="F37" s="1">
        <v>86.0</v>
      </c>
      <c r="G37" s="1">
        <v>110.0</v>
      </c>
      <c r="H37" s="1">
        <v>5200.0</v>
      </c>
    </row>
    <row r="38">
      <c r="A38" s="1" t="s">
        <v>49</v>
      </c>
      <c r="B38" s="1" t="s">
        <v>10</v>
      </c>
      <c r="C38" s="1">
        <v>6.0</v>
      </c>
      <c r="D38" s="3">
        <f t="shared" si="3"/>
        <v>2999.582613</v>
      </c>
      <c r="E38" s="1">
        <v>89.2</v>
      </c>
      <c r="F38" s="1">
        <v>80.0</v>
      </c>
      <c r="G38" s="1">
        <v>250.0</v>
      </c>
      <c r="H38" s="1">
        <v>6600.0</v>
      </c>
      <c r="I38" s="1">
        <v>304.0</v>
      </c>
      <c r="J38" s="1">
        <v>4200.0</v>
      </c>
    </row>
    <row r="39">
      <c r="A39" s="1" t="s">
        <v>50</v>
      </c>
      <c r="B39" s="1" t="s">
        <v>10</v>
      </c>
      <c r="C39" s="1">
        <v>6.0</v>
      </c>
      <c r="D39" s="3">
        <f t="shared" si="3"/>
        <v>3629.59509</v>
      </c>
      <c r="E39" s="1">
        <v>92.0</v>
      </c>
      <c r="F39" s="1">
        <v>91.0</v>
      </c>
      <c r="G39" s="1">
        <v>260.0</v>
      </c>
      <c r="H39" s="1">
        <v>6000.0</v>
      </c>
      <c r="I39" s="1">
        <v>335.0</v>
      </c>
      <c r="J39" s="1">
        <v>4400.0</v>
      </c>
    </row>
    <row r="40">
      <c r="A40" s="1" t="s">
        <v>51</v>
      </c>
      <c r="B40" s="1" t="s">
        <v>10</v>
      </c>
      <c r="C40" s="1">
        <v>4.0</v>
      </c>
      <c r="D40" s="3">
        <f t="shared" si="3"/>
        <v>1998.228857</v>
      </c>
      <c r="E40" s="1">
        <v>86.0</v>
      </c>
      <c r="F40" s="1">
        <v>86.0</v>
      </c>
      <c r="G40" s="1">
        <v>200.0</v>
      </c>
      <c r="H40" s="1">
        <v>7000.0</v>
      </c>
      <c r="I40" s="1">
        <v>205.0</v>
      </c>
      <c r="J40" s="1">
        <v>6500.0</v>
      </c>
    </row>
    <row r="41">
      <c r="D41" s="3" t="str">
        <f t="shared" si="3"/>
        <v/>
      </c>
    </row>
    <row r="42">
      <c r="D42" s="3" t="str">
        <f t="shared" si="3"/>
        <v/>
      </c>
    </row>
    <row r="43">
      <c r="D43" s="3" t="str">
        <f t="shared" si="3"/>
        <v/>
      </c>
    </row>
    <row r="44">
      <c r="D44" s="3" t="str">
        <f t="shared" si="3"/>
        <v/>
      </c>
    </row>
    <row r="45">
      <c r="D45" s="3" t="str">
        <f t="shared" si="3"/>
        <v/>
      </c>
    </row>
    <row r="46">
      <c r="D46" s="3" t="str">
        <f t="shared" si="3"/>
        <v/>
      </c>
    </row>
    <row r="47">
      <c r="D47" s="3" t="str">
        <f t="shared" si="3"/>
        <v/>
      </c>
    </row>
    <row r="48">
      <c r="D48" s="3" t="str">
        <f t="shared" si="3"/>
        <v/>
      </c>
    </row>
    <row r="49">
      <c r="D49" s="3" t="str">
        <f t="shared" si="3"/>
        <v/>
      </c>
    </row>
    <row r="50">
      <c r="D50" s="3"/>
    </row>
    <row r="51">
      <c r="D51" s="3"/>
    </row>
    <row r="52">
      <c r="D52" s="3"/>
    </row>
    <row r="53">
      <c r="D53" s="3"/>
    </row>
    <row r="54">
      <c r="D54" s="3"/>
    </row>
    <row r="55">
      <c r="D55" s="3"/>
    </row>
    <row r="56">
      <c r="D56" s="3"/>
    </row>
    <row r="57">
      <c r="D57" s="3"/>
    </row>
    <row r="58">
      <c r="D58" s="3"/>
    </row>
    <row r="59">
      <c r="D59" s="3"/>
    </row>
    <row r="60">
      <c r="D60" s="3"/>
    </row>
    <row r="61">
      <c r="D61" s="3"/>
    </row>
    <row r="62">
      <c r="D62" s="3"/>
    </row>
    <row r="63">
      <c r="D63" s="3"/>
    </row>
    <row r="64">
      <c r="D64" s="3"/>
    </row>
    <row r="65">
      <c r="D65" s="3"/>
    </row>
    <row r="66">
      <c r="D66" s="3"/>
    </row>
    <row r="67">
      <c r="D67" s="3"/>
    </row>
    <row r="68">
      <c r="D68" s="3"/>
    </row>
    <row r="69">
      <c r="D69" s="3"/>
    </row>
    <row r="70">
      <c r="D70" s="3"/>
    </row>
    <row r="71">
      <c r="D71" s="3"/>
    </row>
    <row r="72">
      <c r="D72" s="3"/>
    </row>
    <row r="73">
      <c r="D73" s="3"/>
    </row>
    <row r="74">
      <c r="D74" s="3"/>
    </row>
    <row r="75">
      <c r="D75" s="3"/>
    </row>
    <row r="76">
      <c r="D76" s="3"/>
    </row>
    <row r="77">
      <c r="D77" s="3"/>
    </row>
    <row r="78">
      <c r="D78" s="3"/>
    </row>
    <row r="79">
      <c r="D79" s="3"/>
    </row>
    <row r="80">
      <c r="D80" s="3"/>
    </row>
    <row r="81">
      <c r="D81" s="3"/>
    </row>
    <row r="82">
      <c r="D82" s="3"/>
    </row>
    <row r="83">
      <c r="D83" s="3"/>
    </row>
    <row r="84">
      <c r="D84" s="3"/>
    </row>
    <row r="85">
      <c r="D85" s="3"/>
    </row>
    <row r="86">
      <c r="D86" s="3"/>
    </row>
    <row r="87">
      <c r="D87" s="3"/>
    </row>
    <row r="88">
      <c r="D88" s="3"/>
    </row>
    <row r="89">
      <c r="D89" s="3"/>
    </row>
    <row r="90">
      <c r="D90" s="3"/>
    </row>
    <row r="91">
      <c r="D91" s="3"/>
    </row>
    <row r="92">
      <c r="D92" s="3"/>
    </row>
    <row r="93">
      <c r="D93" s="3"/>
    </row>
    <row r="94">
      <c r="D94" s="3"/>
    </row>
    <row r="95">
      <c r="D95" s="3"/>
    </row>
    <row r="96">
      <c r="D96" s="3"/>
    </row>
    <row r="97">
      <c r="D97" s="3"/>
    </row>
    <row r="98">
      <c r="D98" s="3"/>
    </row>
    <row r="99">
      <c r="D99" s="3"/>
    </row>
    <row r="100">
      <c r="D100" s="3"/>
    </row>
    <row r="101">
      <c r="D101" s="3"/>
    </row>
    <row r="102">
      <c r="D102" s="3"/>
    </row>
    <row r="103">
      <c r="D103" s="3"/>
    </row>
    <row r="104">
      <c r="D104" s="3"/>
    </row>
    <row r="105">
      <c r="D105" s="3"/>
    </row>
    <row r="106">
      <c r="D106" s="3"/>
    </row>
    <row r="107">
      <c r="D107" s="3"/>
    </row>
    <row r="108">
      <c r="D108" s="3"/>
    </row>
    <row r="109">
      <c r="D109" s="3"/>
    </row>
    <row r="110">
      <c r="D110" s="3"/>
    </row>
    <row r="111">
      <c r="D111" s="3"/>
    </row>
    <row r="112">
      <c r="D112" s="3"/>
    </row>
    <row r="113">
      <c r="D113" s="3"/>
    </row>
    <row r="114">
      <c r="D114" s="3"/>
    </row>
    <row r="115">
      <c r="D115" s="3"/>
    </row>
    <row r="116">
      <c r="D116" s="3"/>
    </row>
    <row r="117">
      <c r="D117" s="3"/>
    </row>
    <row r="118">
      <c r="D118" s="3"/>
    </row>
    <row r="119">
      <c r="D119" s="3"/>
    </row>
    <row r="120">
      <c r="D120" s="3"/>
    </row>
    <row r="121">
      <c r="D121" s="3"/>
    </row>
    <row r="122">
      <c r="D122" s="3"/>
    </row>
    <row r="123">
      <c r="D123" s="3"/>
    </row>
    <row r="124">
      <c r="D124" s="3"/>
    </row>
    <row r="125">
      <c r="D125" s="3"/>
    </row>
    <row r="126">
      <c r="D126" s="3"/>
    </row>
    <row r="127">
      <c r="D127" s="3"/>
    </row>
    <row r="128">
      <c r="D128" s="3"/>
    </row>
    <row r="129">
      <c r="D129" s="3"/>
    </row>
    <row r="130">
      <c r="D130" s="3"/>
    </row>
    <row r="131">
      <c r="D131" s="3"/>
    </row>
    <row r="132">
      <c r="D132" s="3"/>
    </row>
    <row r="133">
      <c r="D133" s="3"/>
    </row>
    <row r="134">
      <c r="D134" s="3"/>
    </row>
    <row r="135">
      <c r="D135" s="3"/>
    </row>
    <row r="136">
      <c r="D136" s="3"/>
    </row>
    <row r="137">
      <c r="D137" s="3"/>
    </row>
    <row r="138">
      <c r="D138" s="3"/>
    </row>
    <row r="139">
      <c r="D139" s="3"/>
    </row>
    <row r="140">
      <c r="D140" s="3"/>
    </row>
    <row r="141">
      <c r="D141" s="3"/>
    </row>
    <row r="142">
      <c r="D142" s="3"/>
    </row>
    <row r="143">
      <c r="D143" s="3"/>
    </row>
    <row r="144">
      <c r="D144" s="3"/>
    </row>
    <row r="145">
      <c r="D145" s="3"/>
    </row>
    <row r="146">
      <c r="D146" s="3"/>
    </row>
    <row r="147">
      <c r="D147" s="3"/>
    </row>
    <row r="148">
      <c r="D148" s="3"/>
    </row>
    <row r="149">
      <c r="D149" s="3"/>
    </row>
    <row r="150">
      <c r="D150" s="3"/>
    </row>
    <row r="151">
      <c r="D151" s="3"/>
    </row>
    <row r="152">
      <c r="D152" s="3"/>
    </row>
    <row r="153">
      <c r="D153" s="3"/>
    </row>
    <row r="154">
      <c r="D154" s="3"/>
    </row>
    <row r="155">
      <c r="D155" s="3"/>
    </row>
    <row r="156">
      <c r="D156" s="3"/>
    </row>
    <row r="157">
      <c r="D157" s="3"/>
    </row>
    <row r="158">
      <c r="D158" s="3"/>
    </row>
    <row r="159">
      <c r="D159" s="3"/>
    </row>
    <row r="160">
      <c r="D160" s="3"/>
    </row>
    <row r="161">
      <c r="D161" s="3"/>
    </row>
    <row r="162">
      <c r="D162" s="3"/>
    </row>
    <row r="163">
      <c r="D163" s="3"/>
    </row>
    <row r="164">
      <c r="D164" s="3"/>
    </row>
    <row r="165">
      <c r="D165" s="3"/>
    </row>
    <row r="166">
      <c r="D166" s="3"/>
    </row>
    <row r="167">
      <c r="D167" s="3"/>
    </row>
    <row r="168">
      <c r="D168" s="3"/>
    </row>
    <row r="169">
      <c r="D169" s="3"/>
    </row>
    <row r="170">
      <c r="D170" s="3"/>
    </row>
    <row r="171">
      <c r="D171" s="3"/>
    </row>
    <row r="172">
      <c r="D172" s="3"/>
    </row>
    <row r="173">
      <c r="D173" s="3"/>
    </row>
    <row r="174">
      <c r="D174" s="3"/>
    </row>
    <row r="175">
      <c r="D175" s="3"/>
    </row>
    <row r="176">
      <c r="D176" s="3"/>
    </row>
    <row r="177">
      <c r="D177" s="3"/>
    </row>
    <row r="178">
      <c r="D178" s="3"/>
    </row>
    <row r="179">
      <c r="D179" s="3"/>
    </row>
    <row r="180">
      <c r="D180" s="3"/>
    </row>
    <row r="181">
      <c r="D181" s="3"/>
    </row>
    <row r="182">
      <c r="D182" s="3"/>
    </row>
    <row r="183">
      <c r="D183" s="3"/>
    </row>
    <row r="184">
      <c r="D184" s="3"/>
    </row>
    <row r="185">
      <c r="D185" s="3"/>
    </row>
    <row r="186">
      <c r="D186" s="3"/>
    </row>
    <row r="187">
      <c r="D187" s="3"/>
    </row>
    <row r="188">
      <c r="D188" s="3"/>
    </row>
    <row r="189">
      <c r="D189" s="3"/>
    </row>
    <row r="190">
      <c r="D190" s="3"/>
    </row>
    <row r="191">
      <c r="D191" s="3"/>
    </row>
    <row r="192">
      <c r="D192" s="3"/>
    </row>
    <row r="193">
      <c r="D193" s="3"/>
    </row>
    <row r="194">
      <c r="D194" s="3"/>
    </row>
    <row r="195">
      <c r="D195" s="3"/>
    </row>
    <row r="196">
      <c r="D196" s="3"/>
    </row>
    <row r="197">
      <c r="D197" s="3"/>
    </row>
    <row r="198">
      <c r="D198" s="3"/>
    </row>
    <row r="199">
      <c r="D199" s="3"/>
    </row>
    <row r="200">
      <c r="D200" s="3"/>
    </row>
    <row r="201">
      <c r="D201" s="3"/>
    </row>
    <row r="202">
      <c r="D202" s="3"/>
    </row>
    <row r="203">
      <c r="D203" s="3"/>
    </row>
    <row r="204">
      <c r="D204" s="3"/>
    </row>
    <row r="205">
      <c r="D205" s="3"/>
    </row>
    <row r="206">
      <c r="D206" s="3"/>
    </row>
    <row r="207">
      <c r="D207" s="3"/>
    </row>
    <row r="208">
      <c r="D208" s="3"/>
    </row>
    <row r="209">
      <c r="D209" s="3"/>
    </row>
    <row r="210">
      <c r="D210" s="3"/>
    </row>
    <row r="211">
      <c r="D211" s="3"/>
    </row>
    <row r="212">
      <c r="D212" s="3"/>
    </row>
    <row r="213">
      <c r="D213" s="3"/>
    </row>
    <row r="214">
      <c r="D214" s="3"/>
    </row>
    <row r="215">
      <c r="D215" s="3"/>
    </row>
    <row r="216">
      <c r="D216" s="3"/>
    </row>
    <row r="217">
      <c r="D217" s="3"/>
    </row>
    <row r="218">
      <c r="D218" s="3"/>
    </row>
    <row r="219">
      <c r="D219" s="3"/>
    </row>
    <row r="220">
      <c r="D220" s="3"/>
    </row>
    <row r="221">
      <c r="D221" s="3"/>
    </row>
    <row r="222">
      <c r="D222" s="3"/>
    </row>
    <row r="223">
      <c r="D223" s="3"/>
    </row>
    <row r="224">
      <c r="D224" s="3"/>
    </row>
    <row r="225">
      <c r="D225" s="3"/>
    </row>
    <row r="226">
      <c r="D226" s="3"/>
    </row>
    <row r="227">
      <c r="D227" s="3"/>
    </row>
    <row r="228">
      <c r="D228" s="3"/>
    </row>
    <row r="229">
      <c r="D229" s="3"/>
    </row>
    <row r="230">
      <c r="D230" s="3"/>
    </row>
    <row r="231">
      <c r="D231" s="3"/>
    </row>
    <row r="232">
      <c r="D232" s="3"/>
    </row>
    <row r="233">
      <c r="D233" s="3"/>
    </row>
    <row r="234">
      <c r="D234" s="3"/>
    </row>
    <row r="235">
      <c r="D235" s="3"/>
    </row>
    <row r="236">
      <c r="D236" s="3"/>
    </row>
    <row r="237">
      <c r="D237" s="3"/>
    </row>
    <row r="238">
      <c r="D238" s="3"/>
    </row>
    <row r="239">
      <c r="D239" s="3"/>
    </row>
    <row r="240">
      <c r="D240" s="3"/>
    </row>
    <row r="241">
      <c r="D241" s="3"/>
    </row>
    <row r="242">
      <c r="D242" s="3"/>
    </row>
    <row r="243">
      <c r="D243" s="3"/>
    </row>
    <row r="244">
      <c r="D244" s="3"/>
    </row>
    <row r="245">
      <c r="D245" s="3"/>
    </row>
    <row r="246">
      <c r="D246" s="3"/>
    </row>
    <row r="247">
      <c r="D247" s="3"/>
    </row>
    <row r="248">
      <c r="D248" s="3"/>
    </row>
    <row r="249">
      <c r="D249" s="3"/>
    </row>
    <row r="250">
      <c r="D250" s="3"/>
    </row>
    <row r="251">
      <c r="D251" s="3"/>
    </row>
    <row r="252">
      <c r="D252" s="3"/>
    </row>
    <row r="253">
      <c r="D253" s="3"/>
    </row>
    <row r="254">
      <c r="D254" s="3"/>
    </row>
    <row r="255">
      <c r="D255" s="3"/>
    </row>
    <row r="256">
      <c r="D256" s="3"/>
    </row>
    <row r="257">
      <c r="D257" s="3"/>
    </row>
    <row r="258">
      <c r="D258" s="3"/>
    </row>
    <row r="259">
      <c r="D259" s="3"/>
    </row>
    <row r="260">
      <c r="D260" s="3"/>
    </row>
    <row r="261">
      <c r="D261" s="3"/>
    </row>
    <row r="262">
      <c r="D262" s="3"/>
    </row>
    <row r="263">
      <c r="D263" s="3"/>
    </row>
    <row r="264">
      <c r="D264" s="3"/>
    </row>
    <row r="265">
      <c r="D265" s="3"/>
    </row>
    <row r="266">
      <c r="D266" s="3"/>
    </row>
    <row r="267">
      <c r="D267" s="3"/>
    </row>
    <row r="268">
      <c r="D268" s="3"/>
    </row>
    <row r="269">
      <c r="D269" s="3"/>
    </row>
    <row r="270">
      <c r="D270" s="3"/>
    </row>
    <row r="271">
      <c r="D271" s="3"/>
    </row>
    <row r="272">
      <c r="D272" s="3"/>
    </row>
    <row r="273">
      <c r="D273" s="3"/>
    </row>
    <row r="274">
      <c r="D274" s="3"/>
    </row>
    <row r="275">
      <c r="D275" s="3"/>
    </row>
    <row r="276">
      <c r="D276" s="3"/>
    </row>
    <row r="277">
      <c r="D277" s="3"/>
    </row>
    <row r="278">
      <c r="D278" s="3"/>
    </row>
    <row r="279">
      <c r="D279" s="3"/>
    </row>
    <row r="280">
      <c r="D280" s="3"/>
    </row>
    <row r="281">
      <c r="D281" s="3"/>
    </row>
    <row r="282">
      <c r="D282" s="3"/>
    </row>
    <row r="283">
      <c r="D283" s="3"/>
    </row>
    <row r="284">
      <c r="D284" s="3"/>
    </row>
    <row r="285">
      <c r="D285" s="3"/>
    </row>
    <row r="286">
      <c r="D286" s="3"/>
    </row>
    <row r="287">
      <c r="D287" s="3"/>
    </row>
    <row r="288">
      <c r="D288" s="3"/>
    </row>
    <row r="289">
      <c r="D289" s="3"/>
    </row>
    <row r="290">
      <c r="D290" s="3"/>
    </row>
    <row r="291">
      <c r="D291" s="3"/>
    </row>
    <row r="292">
      <c r="D292" s="3"/>
    </row>
    <row r="293">
      <c r="D293" s="3"/>
    </row>
    <row r="294">
      <c r="D294" s="3"/>
    </row>
    <row r="295">
      <c r="D295" s="3"/>
    </row>
    <row r="296">
      <c r="D296" s="3"/>
    </row>
    <row r="297">
      <c r="D297" s="3"/>
    </row>
    <row r="298">
      <c r="D298" s="3"/>
    </row>
    <row r="299">
      <c r="D299" s="3"/>
    </row>
    <row r="300">
      <c r="D300" s="3"/>
    </row>
    <row r="301">
      <c r="D301" s="3"/>
    </row>
    <row r="302">
      <c r="D302" s="3"/>
    </row>
    <row r="303">
      <c r="D303" s="3"/>
    </row>
    <row r="304">
      <c r="D304" s="3"/>
    </row>
    <row r="305">
      <c r="D305" s="3"/>
    </row>
    <row r="306">
      <c r="D306" s="3"/>
    </row>
    <row r="307">
      <c r="D307" s="3"/>
    </row>
    <row r="308">
      <c r="D308" s="3"/>
    </row>
    <row r="309">
      <c r="D309" s="3"/>
    </row>
    <row r="310">
      <c r="D310" s="3"/>
    </row>
    <row r="311">
      <c r="D311" s="3"/>
    </row>
    <row r="312">
      <c r="D312" s="3"/>
    </row>
    <row r="313">
      <c r="D313" s="3"/>
    </row>
    <row r="314">
      <c r="D314" s="3"/>
    </row>
    <row r="315">
      <c r="D315" s="3"/>
    </row>
    <row r="316">
      <c r="D316" s="3"/>
    </row>
    <row r="317">
      <c r="D317" s="3"/>
    </row>
    <row r="318">
      <c r="D318" s="3"/>
    </row>
    <row r="319">
      <c r="D319" s="3"/>
    </row>
    <row r="320">
      <c r="D320" s="3"/>
    </row>
    <row r="321">
      <c r="D321" s="3"/>
    </row>
    <row r="322">
      <c r="D322" s="3"/>
    </row>
    <row r="323">
      <c r="D323" s="3"/>
    </row>
    <row r="324">
      <c r="D324" s="3"/>
    </row>
    <row r="325">
      <c r="D325" s="3"/>
    </row>
    <row r="326">
      <c r="D326" s="3"/>
    </row>
    <row r="327">
      <c r="D327" s="3"/>
    </row>
    <row r="328">
      <c r="D328" s="3"/>
    </row>
    <row r="329">
      <c r="D329" s="3"/>
    </row>
    <row r="330">
      <c r="D330" s="3"/>
    </row>
    <row r="331">
      <c r="D331" s="3"/>
    </row>
    <row r="332">
      <c r="D332" s="3"/>
    </row>
    <row r="333">
      <c r="D333" s="3"/>
    </row>
    <row r="334">
      <c r="D334" s="3"/>
    </row>
    <row r="335">
      <c r="D335" s="3"/>
    </row>
    <row r="336">
      <c r="D336" s="3"/>
    </row>
    <row r="337">
      <c r="D337" s="3"/>
    </row>
    <row r="338">
      <c r="D338" s="3"/>
    </row>
    <row r="339">
      <c r="D339" s="3"/>
    </row>
    <row r="340">
      <c r="D340" s="3"/>
    </row>
    <row r="341">
      <c r="D341" s="3"/>
    </row>
    <row r="342">
      <c r="D342" s="3"/>
    </row>
    <row r="343">
      <c r="D343" s="3"/>
    </row>
    <row r="344">
      <c r="D344" s="3"/>
    </row>
    <row r="345">
      <c r="D345" s="3"/>
    </row>
    <row r="346">
      <c r="D346" s="3"/>
    </row>
    <row r="347">
      <c r="D347" s="3"/>
    </row>
    <row r="348">
      <c r="D348" s="3"/>
    </row>
    <row r="349">
      <c r="D349" s="3"/>
    </row>
    <row r="350">
      <c r="D350" s="3"/>
    </row>
    <row r="351">
      <c r="D351" s="3"/>
    </row>
    <row r="352">
      <c r="D352" s="3"/>
    </row>
    <row r="353">
      <c r="D353" s="3"/>
    </row>
    <row r="354">
      <c r="D354" s="3"/>
    </row>
    <row r="355">
      <c r="D355" s="3"/>
    </row>
    <row r="356">
      <c r="D356" s="3"/>
    </row>
    <row r="357">
      <c r="D357" s="3"/>
    </row>
    <row r="358">
      <c r="D358" s="3"/>
    </row>
    <row r="359">
      <c r="D359" s="3"/>
    </row>
    <row r="360">
      <c r="D360" s="3"/>
    </row>
    <row r="361">
      <c r="D361" s="3"/>
    </row>
    <row r="362">
      <c r="D362" s="3"/>
    </row>
    <row r="363">
      <c r="D363" s="3"/>
    </row>
    <row r="364">
      <c r="D364" s="3"/>
    </row>
    <row r="365">
      <c r="D365" s="3"/>
    </row>
    <row r="366">
      <c r="D366" s="3"/>
    </row>
    <row r="367">
      <c r="D367" s="3"/>
    </row>
    <row r="368">
      <c r="D368" s="3"/>
    </row>
    <row r="369">
      <c r="D369" s="3"/>
    </row>
    <row r="370">
      <c r="D370" s="3"/>
    </row>
    <row r="371">
      <c r="D371" s="3"/>
    </row>
    <row r="372">
      <c r="D372" s="3"/>
    </row>
    <row r="373">
      <c r="D373" s="3"/>
    </row>
    <row r="374">
      <c r="D374" s="3"/>
    </row>
    <row r="375">
      <c r="D375" s="3"/>
    </row>
    <row r="376">
      <c r="D376" s="3"/>
    </row>
    <row r="377">
      <c r="D377" s="3"/>
    </row>
    <row r="378">
      <c r="D378" s="3"/>
    </row>
    <row r="379">
      <c r="D379" s="3"/>
    </row>
    <row r="380">
      <c r="D380" s="3"/>
    </row>
    <row r="381">
      <c r="D381" s="3"/>
    </row>
    <row r="382">
      <c r="D382" s="3"/>
    </row>
    <row r="383">
      <c r="D383" s="3"/>
    </row>
    <row r="384">
      <c r="D384" s="3"/>
    </row>
    <row r="385">
      <c r="D385" s="3"/>
    </row>
    <row r="386">
      <c r="D386" s="3"/>
    </row>
    <row r="387">
      <c r="D387" s="3"/>
    </row>
    <row r="388">
      <c r="D388" s="3"/>
    </row>
    <row r="389">
      <c r="D389" s="3"/>
    </row>
    <row r="390">
      <c r="D390" s="3"/>
    </row>
    <row r="391">
      <c r="D391" s="3"/>
    </row>
    <row r="392">
      <c r="D392" s="3"/>
    </row>
    <row r="393">
      <c r="D393" s="3"/>
    </row>
    <row r="394">
      <c r="D394" s="3"/>
    </row>
    <row r="395">
      <c r="D395" s="3"/>
    </row>
    <row r="396">
      <c r="D396" s="3"/>
    </row>
    <row r="397">
      <c r="D397" s="3"/>
    </row>
    <row r="398">
      <c r="D398" s="3"/>
    </row>
    <row r="399">
      <c r="D399" s="3"/>
    </row>
    <row r="400">
      <c r="D400" s="3"/>
    </row>
    <row r="401">
      <c r="D401" s="3"/>
    </row>
    <row r="402">
      <c r="D402" s="3"/>
    </row>
    <row r="403">
      <c r="D403" s="3"/>
    </row>
    <row r="404">
      <c r="D404" s="3"/>
    </row>
    <row r="405">
      <c r="D405" s="3"/>
    </row>
    <row r="406">
      <c r="D406" s="3"/>
    </row>
    <row r="407">
      <c r="D407" s="3"/>
    </row>
    <row r="408">
      <c r="D408" s="3"/>
    </row>
    <row r="409">
      <c r="D409" s="3"/>
    </row>
    <row r="410">
      <c r="D410" s="3"/>
    </row>
    <row r="411">
      <c r="D411" s="3"/>
    </row>
    <row r="412">
      <c r="D412" s="3"/>
    </row>
    <row r="413">
      <c r="D413" s="3"/>
    </row>
    <row r="414">
      <c r="D414" s="3"/>
    </row>
    <row r="415">
      <c r="D415" s="3"/>
    </row>
    <row r="416">
      <c r="D416" s="3"/>
    </row>
    <row r="417">
      <c r="D417" s="3"/>
    </row>
    <row r="418">
      <c r="D418" s="3"/>
    </row>
    <row r="419">
      <c r="D419" s="3"/>
    </row>
    <row r="420">
      <c r="D420" s="3"/>
    </row>
    <row r="421">
      <c r="D421" s="3"/>
    </row>
    <row r="422">
      <c r="D422" s="3"/>
    </row>
    <row r="423">
      <c r="D423" s="3"/>
    </row>
    <row r="424">
      <c r="D424" s="3"/>
    </row>
    <row r="425">
      <c r="D425" s="3"/>
    </row>
    <row r="426">
      <c r="D426" s="3"/>
    </row>
    <row r="427">
      <c r="D427" s="3"/>
    </row>
    <row r="428">
      <c r="D428" s="3"/>
    </row>
    <row r="429">
      <c r="D429" s="3"/>
    </row>
    <row r="430">
      <c r="D430" s="3"/>
    </row>
    <row r="431">
      <c r="D431" s="3"/>
    </row>
    <row r="432">
      <c r="D432" s="3"/>
    </row>
    <row r="433">
      <c r="D433" s="3"/>
    </row>
    <row r="434">
      <c r="D434" s="3"/>
    </row>
    <row r="435">
      <c r="D435" s="3"/>
    </row>
    <row r="436">
      <c r="D436" s="3"/>
    </row>
    <row r="437">
      <c r="D437" s="3"/>
    </row>
    <row r="438">
      <c r="D438" s="3"/>
    </row>
    <row r="439">
      <c r="D439" s="3"/>
    </row>
    <row r="440">
      <c r="D440" s="3"/>
    </row>
    <row r="441">
      <c r="D441" s="3"/>
    </row>
    <row r="442">
      <c r="D442" s="3"/>
    </row>
    <row r="443">
      <c r="D443" s="3"/>
    </row>
    <row r="444">
      <c r="D444" s="3"/>
    </row>
    <row r="445">
      <c r="D445" s="3"/>
    </row>
    <row r="446">
      <c r="D446" s="3"/>
    </row>
    <row r="447">
      <c r="D447" s="3"/>
    </row>
    <row r="448">
      <c r="D448" s="3"/>
    </row>
    <row r="449">
      <c r="D449" s="3"/>
    </row>
    <row r="450">
      <c r="D450" s="3"/>
    </row>
    <row r="451">
      <c r="D451" s="3"/>
    </row>
    <row r="452">
      <c r="D452" s="3"/>
    </row>
    <row r="453">
      <c r="D453" s="3"/>
    </row>
    <row r="454">
      <c r="D454" s="3"/>
    </row>
    <row r="455">
      <c r="D455" s="3"/>
    </row>
    <row r="456">
      <c r="D456" s="3"/>
    </row>
    <row r="457">
      <c r="D457" s="3"/>
    </row>
    <row r="458">
      <c r="D458" s="3"/>
    </row>
    <row r="459">
      <c r="D459" s="3"/>
    </row>
    <row r="460">
      <c r="D460" s="3"/>
    </row>
    <row r="461">
      <c r="D461" s="3"/>
    </row>
    <row r="462">
      <c r="D462" s="3"/>
    </row>
    <row r="463">
      <c r="D463" s="3"/>
    </row>
    <row r="464">
      <c r="D464" s="3"/>
    </row>
    <row r="465">
      <c r="D465" s="3"/>
    </row>
    <row r="466">
      <c r="D466" s="3"/>
    </row>
    <row r="467">
      <c r="D467" s="3"/>
    </row>
    <row r="468">
      <c r="D468" s="3"/>
    </row>
    <row r="469">
      <c r="D469" s="3"/>
    </row>
    <row r="470">
      <c r="D470" s="3"/>
    </row>
    <row r="471">
      <c r="D471" s="3"/>
    </row>
    <row r="472">
      <c r="D472" s="3"/>
    </row>
    <row r="473">
      <c r="D473" s="3"/>
    </row>
    <row r="474">
      <c r="D474" s="3"/>
    </row>
    <row r="475">
      <c r="D475" s="3"/>
    </row>
    <row r="476">
      <c r="D476" s="3"/>
    </row>
    <row r="477">
      <c r="D477" s="3"/>
    </row>
    <row r="478">
      <c r="D478" s="3"/>
    </row>
    <row r="479">
      <c r="D479" s="3"/>
    </row>
    <row r="480">
      <c r="D480" s="3"/>
    </row>
    <row r="481">
      <c r="D481" s="3"/>
    </row>
    <row r="482">
      <c r="D482" s="3"/>
    </row>
    <row r="483">
      <c r="D483" s="3"/>
    </row>
    <row r="484">
      <c r="D484" s="3"/>
    </row>
    <row r="485">
      <c r="D485" s="3"/>
    </row>
    <row r="486">
      <c r="D486" s="3"/>
    </row>
    <row r="487">
      <c r="D487" s="3"/>
    </row>
    <row r="488">
      <c r="D488" s="3"/>
    </row>
    <row r="489">
      <c r="D489" s="3"/>
    </row>
    <row r="490">
      <c r="D490" s="3"/>
    </row>
    <row r="491">
      <c r="D491" s="3"/>
    </row>
    <row r="492">
      <c r="D492" s="3"/>
    </row>
    <row r="493">
      <c r="D493" s="3"/>
    </row>
    <row r="494">
      <c r="D494" s="3"/>
    </row>
    <row r="495">
      <c r="D495" s="3"/>
    </row>
    <row r="496">
      <c r="D496" s="3"/>
    </row>
    <row r="497">
      <c r="D497" s="3"/>
    </row>
    <row r="498">
      <c r="D498" s="3"/>
    </row>
    <row r="499">
      <c r="D499" s="3"/>
    </row>
    <row r="500">
      <c r="D500" s="3"/>
    </row>
    <row r="501">
      <c r="D501" s="3"/>
    </row>
    <row r="502">
      <c r="D502" s="3"/>
    </row>
    <row r="503">
      <c r="D503" s="3"/>
    </row>
    <row r="504">
      <c r="D504" s="3"/>
    </row>
    <row r="505">
      <c r="D505" s="3"/>
    </row>
    <row r="506">
      <c r="D506" s="3"/>
    </row>
    <row r="507">
      <c r="D507" s="3"/>
    </row>
    <row r="508">
      <c r="D508" s="3"/>
    </row>
    <row r="509">
      <c r="D509" s="3"/>
    </row>
    <row r="510">
      <c r="D510" s="3"/>
    </row>
    <row r="511">
      <c r="D511" s="3"/>
    </row>
    <row r="512">
      <c r="D512" s="3"/>
    </row>
    <row r="513">
      <c r="D513" s="3"/>
    </row>
    <row r="514">
      <c r="D514" s="3"/>
    </row>
    <row r="515">
      <c r="D515" s="3"/>
    </row>
    <row r="516">
      <c r="D516" s="3"/>
    </row>
    <row r="517">
      <c r="D517" s="3"/>
    </row>
    <row r="518">
      <c r="D518" s="3"/>
    </row>
    <row r="519">
      <c r="D519" s="3"/>
    </row>
    <row r="520">
      <c r="D520" s="3"/>
    </row>
    <row r="521">
      <c r="D521" s="3"/>
    </row>
    <row r="522">
      <c r="D522" s="3"/>
    </row>
    <row r="523">
      <c r="D523" s="3"/>
    </row>
    <row r="524">
      <c r="D524" s="3"/>
    </row>
    <row r="525">
      <c r="D525" s="3"/>
    </row>
    <row r="526">
      <c r="D526" s="3"/>
    </row>
    <row r="527">
      <c r="D527" s="3"/>
    </row>
    <row r="528">
      <c r="D528" s="3"/>
    </row>
    <row r="529">
      <c r="D529" s="3"/>
    </row>
    <row r="530">
      <c r="D530" s="3"/>
    </row>
    <row r="531">
      <c r="D531" s="3"/>
    </row>
    <row r="532">
      <c r="D532" s="3"/>
    </row>
    <row r="533">
      <c r="D533" s="3"/>
    </row>
    <row r="534">
      <c r="D534" s="3"/>
    </row>
    <row r="535">
      <c r="D535" s="3"/>
    </row>
    <row r="536">
      <c r="D536" s="3"/>
    </row>
    <row r="537">
      <c r="D537" s="3"/>
    </row>
    <row r="538">
      <c r="D538" s="3"/>
    </row>
    <row r="539">
      <c r="D539" s="3"/>
    </row>
    <row r="540">
      <c r="D540" s="3"/>
    </row>
    <row r="541">
      <c r="D541" s="3"/>
    </row>
    <row r="542">
      <c r="D542" s="3"/>
    </row>
    <row r="543">
      <c r="D543" s="3"/>
    </row>
    <row r="544">
      <c r="D544" s="3"/>
    </row>
    <row r="545">
      <c r="D545" s="3"/>
    </row>
    <row r="546">
      <c r="D546" s="3"/>
    </row>
    <row r="547">
      <c r="D547" s="3"/>
    </row>
    <row r="548">
      <c r="D548" s="3"/>
    </row>
    <row r="549">
      <c r="D549" s="3"/>
    </row>
    <row r="550">
      <c r="D550" s="3"/>
    </row>
    <row r="551">
      <c r="D551" s="3"/>
    </row>
    <row r="552">
      <c r="D552" s="3"/>
    </row>
    <row r="553">
      <c r="D553" s="3"/>
    </row>
    <row r="554">
      <c r="D554" s="3"/>
    </row>
    <row r="555">
      <c r="D555" s="3"/>
    </row>
    <row r="556">
      <c r="D556" s="3"/>
    </row>
    <row r="557">
      <c r="D557" s="3"/>
    </row>
    <row r="558">
      <c r="D558" s="3"/>
    </row>
    <row r="559">
      <c r="D559" s="3"/>
    </row>
    <row r="560">
      <c r="D560" s="3"/>
    </row>
    <row r="561">
      <c r="D561" s="3"/>
    </row>
    <row r="562">
      <c r="D562" s="3"/>
    </row>
    <row r="563">
      <c r="D563" s="3"/>
    </row>
    <row r="564">
      <c r="D564" s="3"/>
    </row>
    <row r="565">
      <c r="D565" s="3"/>
    </row>
    <row r="566">
      <c r="D566" s="3"/>
    </row>
    <row r="567">
      <c r="D567" s="3"/>
    </row>
    <row r="568">
      <c r="D568" s="3"/>
    </row>
    <row r="569">
      <c r="D569" s="3"/>
    </row>
    <row r="570">
      <c r="D570" s="3"/>
    </row>
    <row r="571">
      <c r="D571" s="3"/>
    </row>
    <row r="572">
      <c r="D572" s="3"/>
    </row>
    <row r="573">
      <c r="D573" s="3"/>
    </row>
    <row r="574">
      <c r="D574" s="3"/>
    </row>
    <row r="575">
      <c r="D575" s="3"/>
    </row>
    <row r="576">
      <c r="D576" s="3"/>
    </row>
    <row r="577">
      <c r="D577" s="3"/>
    </row>
    <row r="578">
      <c r="D578" s="3"/>
    </row>
    <row r="579">
      <c r="D579" s="3"/>
    </row>
    <row r="580">
      <c r="D580" s="3"/>
    </row>
    <row r="581">
      <c r="D581" s="3"/>
    </row>
    <row r="582">
      <c r="D582" s="3"/>
    </row>
    <row r="583">
      <c r="D583" s="3"/>
    </row>
    <row r="584">
      <c r="D584" s="3"/>
    </row>
    <row r="585">
      <c r="D585" s="3"/>
    </row>
    <row r="586">
      <c r="D586" s="3"/>
    </row>
    <row r="587">
      <c r="D587" s="3"/>
    </row>
    <row r="588">
      <c r="D588" s="3"/>
    </row>
    <row r="589">
      <c r="D589" s="3"/>
    </row>
    <row r="590">
      <c r="D590" s="3"/>
    </row>
    <row r="591">
      <c r="D591" s="3"/>
    </row>
    <row r="592">
      <c r="D592" s="3"/>
    </row>
    <row r="593">
      <c r="D593" s="3"/>
    </row>
    <row r="594">
      <c r="D594" s="3"/>
    </row>
    <row r="595">
      <c r="D595" s="3"/>
    </row>
    <row r="596">
      <c r="D596" s="3"/>
    </row>
    <row r="597">
      <c r="D597" s="3"/>
    </row>
    <row r="598">
      <c r="D598" s="3"/>
    </row>
    <row r="599">
      <c r="D599" s="3"/>
    </row>
    <row r="600">
      <c r="D600" s="3"/>
    </row>
    <row r="601">
      <c r="D601" s="3"/>
    </row>
    <row r="602">
      <c r="D602" s="3"/>
    </row>
    <row r="603">
      <c r="D603" s="3"/>
    </row>
    <row r="604">
      <c r="D604" s="3"/>
    </row>
    <row r="605">
      <c r="D605" s="3"/>
    </row>
    <row r="606">
      <c r="D606" s="3"/>
    </row>
    <row r="607">
      <c r="D607" s="3"/>
    </row>
    <row r="608">
      <c r="D608" s="3"/>
    </row>
    <row r="609">
      <c r="D609" s="3"/>
    </row>
    <row r="610">
      <c r="D610" s="3"/>
    </row>
    <row r="611">
      <c r="D611" s="3"/>
    </row>
    <row r="612">
      <c r="D612" s="3"/>
    </row>
    <row r="613">
      <c r="D613" s="3"/>
    </row>
    <row r="614">
      <c r="D614" s="3"/>
    </row>
    <row r="615">
      <c r="D615" s="3"/>
    </row>
    <row r="616">
      <c r="D616" s="3"/>
    </row>
    <row r="617">
      <c r="D617" s="3"/>
    </row>
    <row r="618">
      <c r="D618" s="3"/>
    </row>
    <row r="619">
      <c r="D619" s="3"/>
    </row>
    <row r="620">
      <c r="D620" s="3"/>
    </row>
    <row r="621">
      <c r="D621" s="3"/>
    </row>
    <row r="622">
      <c r="D622" s="3"/>
    </row>
    <row r="623">
      <c r="D623" s="3"/>
    </row>
    <row r="624">
      <c r="D624" s="3"/>
    </row>
    <row r="625">
      <c r="D625" s="3"/>
    </row>
    <row r="626">
      <c r="D626" s="3"/>
    </row>
    <row r="627">
      <c r="D627" s="3"/>
    </row>
    <row r="628">
      <c r="D628" s="3"/>
    </row>
    <row r="629">
      <c r="D629" s="3"/>
    </row>
    <row r="630">
      <c r="D630" s="3"/>
    </row>
    <row r="631">
      <c r="D631" s="3"/>
    </row>
    <row r="632">
      <c r="D632" s="3"/>
    </row>
    <row r="633">
      <c r="D633" s="3"/>
    </row>
    <row r="634">
      <c r="D634" s="3"/>
    </row>
    <row r="635">
      <c r="D635" s="3"/>
    </row>
    <row r="636">
      <c r="D636" s="3"/>
    </row>
    <row r="637">
      <c r="D637" s="3"/>
    </row>
    <row r="638">
      <c r="D638" s="3"/>
    </row>
    <row r="639">
      <c r="D639" s="3"/>
    </row>
    <row r="640">
      <c r="D640" s="3"/>
    </row>
    <row r="641">
      <c r="D641" s="3"/>
    </row>
    <row r="642">
      <c r="D642" s="3"/>
    </row>
    <row r="643">
      <c r="D643" s="3"/>
    </row>
    <row r="644">
      <c r="D644" s="3"/>
    </row>
    <row r="645">
      <c r="D645" s="3"/>
    </row>
    <row r="646">
      <c r="D646" s="3"/>
    </row>
    <row r="647">
      <c r="D647" s="3"/>
    </row>
    <row r="648">
      <c r="D648" s="3"/>
    </row>
    <row r="649">
      <c r="D649" s="3"/>
    </row>
    <row r="650">
      <c r="D650" s="3"/>
    </row>
    <row r="651">
      <c r="D651" s="3"/>
    </row>
    <row r="652">
      <c r="D652" s="3"/>
    </row>
    <row r="653">
      <c r="D653" s="3"/>
    </row>
    <row r="654">
      <c r="D654" s="3"/>
    </row>
    <row r="655">
      <c r="D655" s="3"/>
    </row>
    <row r="656">
      <c r="D656" s="3"/>
    </row>
    <row r="657">
      <c r="D657" s="3"/>
    </row>
    <row r="658">
      <c r="D658" s="3"/>
    </row>
    <row r="659">
      <c r="D659" s="3"/>
    </row>
    <row r="660">
      <c r="D660" s="3"/>
    </row>
    <row r="661">
      <c r="D661" s="3"/>
    </row>
    <row r="662">
      <c r="D662" s="3"/>
    </row>
    <row r="663">
      <c r="D663" s="3"/>
    </row>
    <row r="664">
      <c r="D664" s="3"/>
    </row>
    <row r="665">
      <c r="D665" s="3"/>
    </row>
    <row r="666">
      <c r="D666" s="3"/>
    </row>
    <row r="667">
      <c r="D667" s="3"/>
    </row>
    <row r="668">
      <c r="D668" s="3"/>
    </row>
    <row r="669">
      <c r="D669" s="3"/>
    </row>
    <row r="670">
      <c r="D670" s="3"/>
    </row>
    <row r="671">
      <c r="D671" s="3"/>
    </row>
    <row r="672">
      <c r="D672" s="3"/>
    </row>
    <row r="673">
      <c r="D673" s="3"/>
    </row>
    <row r="674">
      <c r="D674" s="3"/>
    </row>
    <row r="675">
      <c r="D675" s="3"/>
    </row>
    <row r="676">
      <c r="D676" s="3"/>
    </row>
    <row r="677">
      <c r="D677" s="3"/>
    </row>
    <row r="678">
      <c r="D678" s="3"/>
    </row>
    <row r="679">
      <c r="D679" s="3"/>
    </row>
    <row r="680">
      <c r="D680" s="3"/>
    </row>
    <row r="681">
      <c r="D681" s="3"/>
    </row>
    <row r="682">
      <c r="D682" s="3"/>
    </row>
    <row r="683">
      <c r="D683" s="3"/>
    </row>
    <row r="684">
      <c r="D684" s="3"/>
    </row>
    <row r="685">
      <c r="D685" s="3"/>
    </row>
    <row r="686">
      <c r="D686" s="3"/>
    </row>
    <row r="687">
      <c r="D687" s="3"/>
    </row>
    <row r="688">
      <c r="D688" s="3"/>
    </row>
    <row r="689">
      <c r="D689" s="3"/>
    </row>
    <row r="690">
      <c r="D690" s="3"/>
    </row>
    <row r="691">
      <c r="D691" s="3"/>
    </row>
    <row r="692">
      <c r="D692" s="3"/>
    </row>
    <row r="693">
      <c r="D693" s="3"/>
    </row>
    <row r="694">
      <c r="D694" s="3"/>
    </row>
    <row r="695">
      <c r="D695" s="3"/>
    </row>
    <row r="696">
      <c r="D696" s="3"/>
    </row>
    <row r="697">
      <c r="D697" s="3"/>
    </row>
    <row r="698">
      <c r="D698" s="3"/>
    </row>
    <row r="699">
      <c r="D699" s="3"/>
    </row>
    <row r="700">
      <c r="D700" s="3"/>
    </row>
    <row r="701">
      <c r="D701" s="3"/>
    </row>
    <row r="702">
      <c r="D702" s="3"/>
    </row>
    <row r="703">
      <c r="D703" s="3"/>
    </row>
    <row r="704">
      <c r="D704" s="3"/>
    </row>
    <row r="705">
      <c r="D705" s="3"/>
    </row>
    <row r="706">
      <c r="D706" s="3"/>
    </row>
    <row r="707">
      <c r="D707" s="3"/>
    </row>
    <row r="708">
      <c r="D708" s="3"/>
    </row>
    <row r="709">
      <c r="D709" s="3"/>
    </row>
    <row r="710">
      <c r="D710" s="3"/>
    </row>
    <row r="711">
      <c r="D711" s="3"/>
    </row>
    <row r="712">
      <c r="D712" s="3"/>
    </row>
    <row r="713">
      <c r="D713" s="3"/>
    </row>
    <row r="714">
      <c r="D714" s="3"/>
    </row>
    <row r="715">
      <c r="D715" s="3"/>
    </row>
    <row r="716">
      <c r="D716" s="3"/>
    </row>
    <row r="717">
      <c r="D717" s="3"/>
    </row>
    <row r="718">
      <c r="D718" s="3"/>
    </row>
    <row r="719">
      <c r="D719" s="3"/>
    </row>
    <row r="720">
      <c r="D720" s="3"/>
    </row>
    <row r="721">
      <c r="D721" s="3"/>
    </row>
    <row r="722">
      <c r="D722" s="3"/>
    </row>
    <row r="723">
      <c r="D723" s="3"/>
    </row>
    <row r="724">
      <c r="D724" s="3"/>
    </row>
    <row r="725">
      <c r="D725" s="3"/>
    </row>
    <row r="726">
      <c r="D726" s="3"/>
    </row>
    <row r="727">
      <c r="D727" s="3"/>
    </row>
    <row r="728">
      <c r="D728" s="3"/>
    </row>
    <row r="729">
      <c r="D729" s="3"/>
    </row>
    <row r="730">
      <c r="D730" s="3"/>
    </row>
    <row r="731">
      <c r="D731" s="3"/>
    </row>
    <row r="732">
      <c r="D732" s="3"/>
    </row>
    <row r="733">
      <c r="D733" s="3"/>
    </row>
    <row r="734">
      <c r="D734" s="3"/>
    </row>
    <row r="735">
      <c r="D735" s="3"/>
    </row>
    <row r="736">
      <c r="D736" s="3"/>
    </row>
    <row r="737">
      <c r="D737" s="3"/>
    </row>
    <row r="738">
      <c r="D738" s="3"/>
    </row>
    <row r="739">
      <c r="D739" s="3"/>
    </row>
    <row r="740">
      <c r="D740" s="3"/>
    </row>
    <row r="741">
      <c r="D741" s="3"/>
    </row>
    <row r="742">
      <c r="D742" s="3"/>
    </row>
    <row r="743">
      <c r="D743" s="3"/>
    </row>
    <row r="744">
      <c r="D744" s="3"/>
    </row>
    <row r="745">
      <c r="D745" s="3"/>
    </row>
    <row r="746">
      <c r="D746" s="3"/>
    </row>
    <row r="747">
      <c r="D747" s="3"/>
    </row>
    <row r="748">
      <c r="D748" s="3"/>
    </row>
    <row r="749">
      <c r="D749" s="3"/>
    </row>
    <row r="750">
      <c r="D750" s="3"/>
    </row>
    <row r="751">
      <c r="D751" s="3"/>
    </row>
    <row r="752">
      <c r="D752" s="3"/>
    </row>
    <row r="753">
      <c r="D753" s="3"/>
    </row>
    <row r="754">
      <c r="D754" s="3"/>
    </row>
    <row r="755">
      <c r="D755" s="3"/>
    </row>
    <row r="756">
      <c r="D756" s="3"/>
    </row>
    <row r="757">
      <c r="D757" s="3"/>
    </row>
    <row r="758">
      <c r="D758" s="3"/>
    </row>
    <row r="759">
      <c r="D759" s="3"/>
    </row>
    <row r="760">
      <c r="D760" s="3"/>
    </row>
    <row r="761">
      <c r="D761" s="3"/>
    </row>
    <row r="762">
      <c r="D762" s="3"/>
    </row>
    <row r="763">
      <c r="D763" s="3"/>
    </row>
    <row r="764">
      <c r="D764" s="3"/>
    </row>
    <row r="765">
      <c r="D765" s="3"/>
    </row>
    <row r="766">
      <c r="D766" s="3"/>
    </row>
    <row r="767">
      <c r="D767" s="3"/>
    </row>
    <row r="768">
      <c r="D768" s="3"/>
    </row>
    <row r="769">
      <c r="D769" s="3"/>
    </row>
    <row r="770">
      <c r="D770" s="3"/>
    </row>
    <row r="771">
      <c r="D771" s="3"/>
    </row>
    <row r="772">
      <c r="D772" s="3"/>
    </row>
    <row r="773">
      <c r="D773" s="3"/>
    </row>
    <row r="774">
      <c r="D774" s="3"/>
    </row>
    <row r="775">
      <c r="D775" s="3"/>
    </row>
    <row r="776">
      <c r="D776" s="3"/>
    </row>
    <row r="777">
      <c r="D777" s="3"/>
    </row>
    <row r="778">
      <c r="D778" s="3"/>
    </row>
    <row r="779">
      <c r="D779" s="3"/>
    </row>
    <row r="780">
      <c r="D780" s="3"/>
    </row>
    <row r="781">
      <c r="D781" s="3"/>
    </row>
    <row r="782">
      <c r="D782" s="3"/>
    </row>
    <row r="783">
      <c r="D783" s="3"/>
    </row>
    <row r="784">
      <c r="D784" s="3"/>
    </row>
    <row r="785">
      <c r="D785" s="3"/>
    </row>
    <row r="786">
      <c r="D786" s="3"/>
    </row>
    <row r="787">
      <c r="D787" s="3"/>
    </row>
    <row r="788">
      <c r="D788" s="3"/>
    </row>
    <row r="789">
      <c r="D789" s="3"/>
    </row>
    <row r="790">
      <c r="D790" s="3"/>
    </row>
    <row r="791">
      <c r="D791" s="3"/>
    </row>
    <row r="792">
      <c r="D792" s="3"/>
    </row>
    <row r="793">
      <c r="D793" s="3"/>
    </row>
    <row r="794">
      <c r="D794" s="3"/>
    </row>
    <row r="795">
      <c r="D795" s="3"/>
    </row>
    <row r="796">
      <c r="D796" s="3"/>
    </row>
    <row r="797">
      <c r="D797" s="3"/>
    </row>
    <row r="798">
      <c r="D798" s="3"/>
    </row>
    <row r="799">
      <c r="D799" s="3"/>
    </row>
    <row r="800">
      <c r="D800" s="3"/>
    </row>
    <row r="801">
      <c r="D801" s="3"/>
    </row>
    <row r="802">
      <c r="D802" s="3"/>
    </row>
    <row r="803">
      <c r="D803" s="3"/>
    </row>
    <row r="804">
      <c r="D804" s="3"/>
    </row>
    <row r="805">
      <c r="D805" s="3"/>
    </row>
    <row r="806">
      <c r="D806" s="3"/>
    </row>
    <row r="807">
      <c r="D807" s="3"/>
    </row>
    <row r="808">
      <c r="D808" s="3"/>
    </row>
    <row r="809">
      <c r="D809" s="3"/>
    </row>
    <row r="810">
      <c r="D810" s="3"/>
    </row>
    <row r="811">
      <c r="D811" s="3"/>
    </row>
    <row r="812">
      <c r="D812" s="3"/>
    </row>
    <row r="813">
      <c r="D813" s="3"/>
    </row>
    <row r="814">
      <c r="D814" s="3"/>
    </row>
    <row r="815">
      <c r="D815" s="3"/>
    </row>
    <row r="816">
      <c r="D816" s="3"/>
    </row>
    <row r="817">
      <c r="D817" s="3"/>
    </row>
    <row r="818">
      <c r="D818" s="3"/>
    </row>
    <row r="819">
      <c r="D819" s="3"/>
    </row>
    <row r="820">
      <c r="D820" s="3"/>
    </row>
    <row r="821">
      <c r="D821" s="3"/>
    </row>
    <row r="822">
      <c r="D822" s="3"/>
    </row>
    <row r="823">
      <c r="D823" s="3"/>
    </row>
    <row r="824">
      <c r="D824" s="3"/>
    </row>
    <row r="825">
      <c r="D825" s="3"/>
    </row>
    <row r="826">
      <c r="D826" s="3"/>
    </row>
    <row r="827">
      <c r="D827" s="3"/>
    </row>
    <row r="828">
      <c r="D828" s="3"/>
    </row>
    <row r="829">
      <c r="D829" s="3"/>
    </row>
    <row r="830">
      <c r="D830" s="3"/>
    </row>
    <row r="831">
      <c r="D831" s="3"/>
    </row>
    <row r="832">
      <c r="D832" s="3"/>
    </row>
    <row r="833">
      <c r="D833" s="3"/>
    </row>
    <row r="834">
      <c r="D834" s="3"/>
    </row>
    <row r="835">
      <c r="D835" s="3"/>
    </row>
    <row r="836">
      <c r="D836" s="3"/>
    </row>
    <row r="837">
      <c r="D837" s="3"/>
    </row>
    <row r="838">
      <c r="D838" s="3"/>
    </row>
    <row r="839">
      <c r="D839" s="3"/>
    </row>
    <row r="840">
      <c r="D840" s="3"/>
    </row>
    <row r="841">
      <c r="D841" s="3"/>
    </row>
    <row r="842">
      <c r="D842" s="3"/>
    </row>
    <row r="843">
      <c r="D843" s="3"/>
    </row>
    <row r="844">
      <c r="D844" s="3"/>
    </row>
    <row r="845">
      <c r="D845" s="3"/>
    </row>
    <row r="846">
      <c r="D846" s="3"/>
    </row>
    <row r="847">
      <c r="D847" s="3"/>
    </row>
    <row r="848">
      <c r="D848" s="3"/>
    </row>
    <row r="849">
      <c r="D849" s="3"/>
    </row>
    <row r="850">
      <c r="D850" s="3"/>
    </row>
    <row r="851">
      <c r="D851" s="3"/>
    </row>
    <row r="852">
      <c r="D852" s="3"/>
    </row>
    <row r="853">
      <c r="D853" s="3"/>
    </row>
    <row r="854">
      <c r="D854" s="3"/>
    </row>
    <row r="855">
      <c r="D855" s="3"/>
    </row>
    <row r="856">
      <c r="D856" s="3"/>
    </row>
    <row r="857">
      <c r="D857" s="3"/>
    </row>
    <row r="858">
      <c r="D858" s="3"/>
    </row>
    <row r="859">
      <c r="D859" s="3"/>
    </row>
    <row r="860">
      <c r="D860" s="3"/>
    </row>
    <row r="861">
      <c r="D861" s="3"/>
    </row>
    <row r="862">
      <c r="D862" s="3"/>
    </row>
    <row r="863">
      <c r="D863" s="3"/>
    </row>
    <row r="864">
      <c r="D864" s="3"/>
    </row>
    <row r="865">
      <c r="D865" s="3"/>
    </row>
    <row r="866">
      <c r="D866" s="3"/>
    </row>
    <row r="867">
      <c r="D867" s="3"/>
    </row>
    <row r="868">
      <c r="D868" s="3"/>
    </row>
    <row r="869">
      <c r="D869" s="3"/>
    </row>
    <row r="870">
      <c r="D870" s="3"/>
    </row>
    <row r="871">
      <c r="D871" s="3"/>
    </row>
    <row r="872">
      <c r="D872" s="3"/>
    </row>
    <row r="873">
      <c r="D873" s="3"/>
    </row>
    <row r="874">
      <c r="D874" s="3"/>
    </row>
    <row r="875">
      <c r="D875" s="3"/>
    </row>
    <row r="876">
      <c r="D876" s="3"/>
    </row>
    <row r="877">
      <c r="D877" s="3"/>
    </row>
    <row r="878">
      <c r="D878" s="3"/>
    </row>
    <row r="879">
      <c r="D879" s="3"/>
    </row>
    <row r="880">
      <c r="D880" s="3"/>
    </row>
    <row r="881">
      <c r="D881" s="3"/>
    </row>
    <row r="882">
      <c r="D882" s="3"/>
    </row>
    <row r="883">
      <c r="D883" s="3"/>
    </row>
    <row r="884">
      <c r="D884" s="3"/>
    </row>
    <row r="885">
      <c r="D885" s="3"/>
    </row>
    <row r="886">
      <c r="D886" s="3"/>
    </row>
    <row r="887">
      <c r="D887" s="3"/>
    </row>
    <row r="888">
      <c r="D888" s="3"/>
    </row>
    <row r="889">
      <c r="D889" s="3"/>
    </row>
    <row r="890">
      <c r="D890" s="3"/>
    </row>
    <row r="891">
      <c r="D891" s="3"/>
    </row>
    <row r="892">
      <c r="D892" s="3"/>
    </row>
    <row r="893">
      <c r="D893" s="3"/>
    </row>
    <row r="894">
      <c r="D894" s="3"/>
    </row>
    <row r="895">
      <c r="D895" s="3"/>
    </row>
    <row r="896">
      <c r="D896" s="3"/>
    </row>
    <row r="897">
      <c r="D897" s="3"/>
    </row>
    <row r="898">
      <c r="D898" s="3"/>
    </row>
    <row r="899">
      <c r="D899" s="3"/>
    </row>
    <row r="900">
      <c r="D900" s="3"/>
    </row>
    <row r="901">
      <c r="D901" s="3"/>
    </row>
    <row r="902">
      <c r="D902" s="3"/>
    </row>
    <row r="903">
      <c r="D903" s="3"/>
    </row>
    <row r="904">
      <c r="D904" s="3"/>
    </row>
    <row r="905">
      <c r="D905" s="3"/>
    </row>
    <row r="906">
      <c r="D906" s="3"/>
    </row>
    <row r="907">
      <c r="D907" s="3"/>
    </row>
    <row r="908">
      <c r="D908" s="3"/>
    </row>
    <row r="909">
      <c r="D909" s="3"/>
    </row>
    <row r="910">
      <c r="D910" s="3"/>
    </row>
    <row r="911">
      <c r="D911" s="3"/>
    </row>
    <row r="912">
      <c r="D912" s="3"/>
    </row>
    <row r="913">
      <c r="D913" s="3"/>
    </row>
    <row r="914">
      <c r="D914" s="3"/>
    </row>
    <row r="915">
      <c r="D915" s="3"/>
    </row>
    <row r="916">
      <c r="D916" s="3"/>
    </row>
    <row r="917">
      <c r="D917" s="3"/>
    </row>
    <row r="918">
      <c r="D918" s="3"/>
    </row>
    <row r="919">
      <c r="D919" s="3"/>
    </row>
    <row r="920">
      <c r="D920" s="3"/>
    </row>
    <row r="921">
      <c r="D921" s="3"/>
    </row>
    <row r="922">
      <c r="D922" s="3"/>
    </row>
    <row r="923">
      <c r="D923" s="3"/>
    </row>
    <row r="924">
      <c r="D924" s="3"/>
    </row>
    <row r="925">
      <c r="D925" s="3"/>
    </row>
    <row r="926">
      <c r="D926" s="3"/>
    </row>
    <row r="927">
      <c r="D927" s="3"/>
    </row>
    <row r="928">
      <c r="D928" s="3"/>
    </row>
    <row r="929">
      <c r="D929" s="3"/>
    </row>
    <row r="930">
      <c r="D930" s="3"/>
    </row>
    <row r="931">
      <c r="D931" s="3"/>
    </row>
    <row r="932">
      <c r="D932" s="3"/>
    </row>
    <row r="933">
      <c r="D933" s="3"/>
    </row>
    <row r="934">
      <c r="D934" s="3"/>
    </row>
    <row r="935">
      <c r="D935" s="3"/>
    </row>
    <row r="936">
      <c r="D936" s="3"/>
    </row>
    <row r="937">
      <c r="D937" s="3"/>
    </row>
    <row r="938">
      <c r="D938" s="3"/>
    </row>
    <row r="939">
      <c r="D939" s="3"/>
    </row>
    <row r="940">
      <c r="D940" s="3"/>
    </row>
    <row r="941">
      <c r="D941" s="3"/>
    </row>
    <row r="942">
      <c r="D942" s="3"/>
    </row>
    <row r="943">
      <c r="D943" s="3"/>
    </row>
    <row r="944">
      <c r="D944" s="3"/>
    </row>
    <row r="945">
      <c r="D945" s="3"/>
    </row>
    <row r="946">
      <c r="D946" s="3"/>
    </row>
    <row r="947">
      <c r="D947" s="3"/>
    </row>
    <row r="948">
      <c r="D948" s="3"/>
    </row>
    <row r="949">
      <c r="D949" s="3"/>
    </row>
    <row r="950">
      <c r="D950" s="3"/>
    </row>
    <row r="951">
      <c r="D951" s="3"/>
    </row>
    <row r="952">
      <c r="D952" s="3"/>
    </row>
    <row r="953">
      <c r="D953" s="3"/>
    </row>
    <row r="954">
      <c r="D954" s="3"/>
    </row>
    <row r="955">
      <c r="D955" s="3"/>
    </row>
    <row r="956">
      <c r="D956" s="3"/>
    </row>
    <row r="957">
      <c r="D957" s="3"/>
    </row>
    <row r="958">
      <c r="D958" s="3"/>
    </row>
    <row r="959">
      <c r="D959" s="3"/>
    </row>
    <row r="960">
      <c r="D960" s="3"/>
    </row>
    <row r="961">
      <c r="D961" s="3"/>
    </row>
    <row r="962">
      <c r="D962" s="3"/>
    </row>
    <row r="963">
      <c r="D963" s="3"/>
    </row>
    <row r="964">
      <c r="D964" s="3"/>
    </row>
    <row r="965">
      <c r="D965" s="3"/>
    </row>
    <row r="966">
      <c r="D966" s="3"/>
    </row>
    <row r="967">
      <c r="D967" s="3"/>
    </row>
    <row r="968">
      <c r="D968" s="3"/>
    </row>
    <row r="969">
      <c r="D969" s="3"/>
    </row>
    <row r="970">
      <c r="D970" s="3"/>
    </row>
    <row r="971">
      <c r="D971" s="3"/>
    </row>
    <row r="972">
      <c r="D972" s="3"/>
    </row>
    <row r="973">
      <c r="D973" s="3"/>
    </row>
    <row r="974">
      <c r="D974" s="3"/>
    </row>
    <row r="975">
      <c r="D975" s="3"/>
    </row>
    <row r="976">
      <c r="D976" s="3"/>
    </row>
    <row r="977">
      <c r="D977" s="3"/>
    </row>
    <row r="978">
      <c r="D978" s="3"/>
    </row>
    <row r="979">
      <c r="D979" s="3"/>
    </row>
    <row r="980">
      <c r="D980" s="3"/>
    </row>
    <row r="981">
      <c r="D981" s="3"/>
    </row>
    <row r="982">
      <c r="D982" s="3"/>
    </row>
    <row r="983">
      <c r="D983" s="3"/>
    </row>
    <row r="984">
      <c r="D984" s="3"/>
    </row>
    <row r="985">
      <c r="D985" s="3"/>
    </row>
    <row r="986">
      <c r="D986" s="3"/>
    </row>
    <row r="987">
      <c r="D987" s="3"/>
    </row>
    <row r="988">
      <c r="D988" s="3"/>
    </row>
    <row r="989">
      <c r="D989" s="3"/>
    </row>
    <row r="990">
      <c r="D990" s="3"/>
    </row>
    <row r="991">
      <c r="D991" s="3"/>
    </row>
    <row r="992">
      <c r="D992" s="3"/>
    </row>
    <row r="993">
      <c r="D993" s="3"/>
    </row>
    <row r="994">
      <c r="D994" s="3"/>
    </row>
    <row r="995">
      <c r="D995" s="3"/>
    </row>
    <row r="996">
      <c r="D996" s="3"/>
    </row>
    <row r="997">
      <c r="D997" s="3"/>
    </row>
    <row r="998">
      <c r="D998" s="3"/>
    </row>
    <row r="999">
      <c r="D999" s="3"/>
    </row>
    <row r="1000">
      <c r="D1000" s="3"/>
    </row>
    <row r="1001">
      <c r="D1001" s="3"/>
    </row>
    <row r="1002">
      <c r="D1002" s="3"/>
    </row>
    <row r="1003">
      <c r="D1003" s="3"/>
    </row>
    <row r="1004">
      <c r="D1004" s="3"/>
    </row>
    <row r="1005">
      <c r="D1005" s="3"/>
    </row>
    <row r="1006">
      <c r="D1006" s="3"/>
    </row>
    <row r="1007">
      <c r="D1007" s="3"/>
    </row>
    <row r="1008">
      <c r="D1008" s="3"/>
    </row>
    <row r="1009">
      <c r="D1009" s="3"/>
    </row>
  </sheetData>
  <autoFilter ref="$A$1:$K$37"/>
  <conditionalFormatting sqref="D1:D1009">
    <cfRule type="notContainsBlanks" dxfId="0" priority="1">
      <formula>LEN(TRIM(D1))&gt;0</formula>
    </cfRule>
  </conditionalFormatting>
  <hyperlinks>
    <hyperlink r:id="rId1" ref="K3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3" max="11" width="12.29"/>
    <col customWidth="1" min="12" max="12" width="65.86"/>
  </cols>
  <sheetData>
    <row r="1">
      <c r="A1" s="1" t="s">
        <v>0</v>
      </c>
      <c r="B1" s="1" t="s">
        <v>52</v>
      </c>
      <c r="C1" s="1" t="s">
        <v>53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  <c r="I1" s="1">
        <v>6.0</v>
      </c>
      <c r="J1" s="1">
        <v>7.0</v>
      </c>
      <c r="K1" s="1">
        <v>8.0</v>
      </c>
      <c r="L1" s="1" t="s">
        <v>54</v>
      </c>
    </row>
    <row r="2">
      <c r="A2" s="1" t="s">
        <v>55</v>
      </c>
      <c r="B2" s="1">
        <v>4.0</v>
      </c>
      <c r="C2" s="1">
        <v>2.393</v>
      </c>
      <c r="D2" s="1">
        <v>2.804</v>
      </c>
      <c r="E2" s="1">
        <v>1.531</v>
      </c>
      <c r="F2" s="1">
        <v>1.0</v>
      </c>
      <c r="G2" s="1">
        <v>0.705</v>
      </c>
    </row>
    <row r="3">
      <c r="A3" s="1" t="s">
        <v>56</v>
      </c>
      <c r="B3" s="1">
        <v>4.0</v>
      </c>
      <c r="C3" s="1">
        <v>2.393</v>
      </c>
      <c r="D3" s="1">
        <v>2.804</v>
      </c>
      <c r="E3" s="1">
        <v>1.531</v>
      </c>
      <c r="F3" s="1">
        <v>1.0</v>
      </c>
      <c r="G3" s="1">
        <v>0.705</v>
      </c>
    </row>
    <row r="4">
      <c r="A4" s="1" t="s">
        <v>57</v>
      </c>
      <c r="B4" s="1">
        <v>4.0</v>
      </c>
      <c r="C4" s="1">
        <v>2.393</v>
      </c>
      <c r="D4" s="1">
        <v>2.804</v>
      </c>
      <c r="E4" s="1">
        <v>1.531</v>
      </c>
      <c r="F4" s="1">
        <v>1.0</v>
      </c>
      <c r="G4" s="1">
        <v>0.705</v>
      </c>
    </row>
    <row r="5">
      <c r="A5" s="1" t="s">
        <v>58</v>
      </c>
      <c r="B5" s="1">
        <v>4.0</v>
      </c>
      <c r="C5" s="1">
        <v>1.88</v>
      </c>
      <c r="D5" s="1">
        <v>2.531</v>
      </c>
      <c r="E5" s="1">
        <v>1.531</v>
      </c>
      <c r="F5" s="1">
        <v>1.0</v>
      </c>
      <c r="G5" s="1">
        <v>0.705</v>
      </c>
    </row>
    <row r="6">
      <c r="A6" s="1" t="s">
        <v>59</v>
      </c>
      <c r="B6" s="1">
        <v>5.0</v>
      </c>
      <c r="C6" s="1">
        <v>2.393</v>
      </c>
      <c r="D6" s="1">
        <v>2.804</v>
      </c>
      <c r="E6" s="1">
        <v>1.978</v>
      </c>
      <c r="F6" s="1">
        <v>1.531</v>
      </c>
      <c r="G6" s="1">
        <v>1.0</v>
      </c>
      <c r="H6" s="1">
        <v>0.705</v>
      </c>
    </row>
    <row r="7">
      <c r="A7" s="6" t="s">
        <v>60</v>
      </c>
      <c r="B7" s="6">
        <v>3.0</v>
      </c>
      <c r="C7" s="6">
        <v>2.222</v>
      </c>
      <c r="D7" s="6">
        <v>2.45</v>
      </c>
      <c r="E7" s="6">
        <v>1.45</v>
      </c>
      <c r="F7" s="6">
        <v>1.0</v>
      </c>
      <c r="G7" s="7"/>
      <c r="H7" s="7"/>
      <c r="I7" s="7"/>
      <c r="J7" s="7"/>
      <c r="K7" s="7"/>
      <c r="L7" s="8" t="s">
        <v>61</v>
      </c>
    </row>
    <row r="8">
      <c r="A8" s="6" t="s">
        <v>62</v>
      </c>
      <c r="B8" s="6">
        <v>4.0</v>
      </c>
      <c r="C8" s="6">
        <v>2.222</v>
      </c>
      <c r="D8" s="6">
        <v>2.45</v>
      </c>
      <c r="E8" s="6">
        <v>1.45</v>
      </c>
      <c r="F8" s="6">
        <v>1.0</v>
      </c>
      <c r="G8" s="4">
        <v>0.688</v>
      </c>
      <c r="H8" s="7"/>
      <c r="I8" s="7"/>
      <c r="J8" s="7"/>
      <c r="K8" s="7"/>
      <c r="L8" s="8" t="s">
        <v>61</v>
      </c>
    </row>
    <row r="9">
      <c r="A9" s="1" t="s">
        <v>63</v>
      </c>
      <c r="B9" s="1">
        <v>4.0</v>
      </c>
      <c r="C9" s="1">
        <v>2.222</v>
      </c>
      <c r="D9" s="1">
        <v>2.45</v>
      </c>
      <c r="E9" s="1">
        <v>1.45</v>
      </c>
      <c r="F9" s="1">
        <v>1.0</v>
      </c>
      <c r="G9" s="1">
        <v>0.688</v>
      </c>
    </row>
    <row r="10">
      <c r="A10" s="1" t="s">
        <v>64</v>
      </c>
      <c r="B10" s="1">
        <v>4.0</v>
      </c>
      <c r="C10" s="1">
        <v>2.12</v>
      </c>
      <c r="D10" s="1">
        <v>2.452</v>
      </c>
      <c r="E10" s="1">
        <v>1.452</v>
      </c>
      <c r="F10" s="1">
        <v>1.0</v>
      </c>
      <c r="G10" s="1">
        <v>0.688</v>
      </c>
    </row>
    <row r="11">
      <c r="A11" s="1" t="s">
        <v>65</v>
      </c>
      <c r="B11" s="1">
        <v>4.0</v>
      </c>
      <c r="C11" s="1">
        <v>2.212</v>
      </c>
      <c r="D11" s="1">
        <v>2.452</v>
      </c>
      <c r="E11" s="1">
        <v>1.452</v>
      </c>
      <c r="F11" s="1">
        <v>1.0</v>
      </c>
      <c r="G11" s="1">
        <v>0.688</v>
      </c>
    </row>
    <row r="12">
      <c r="A12" s="1" t="s">
        <v>66</v>
      </c>
      <c r="B12" s="1">
        <v>4.0</v>
      </c>
      <c r="C12" s="1">
        <v>2.222</v>
      </c>
      <c r="D12" s="1">
        <v>2.45</v>
      </c>
      <c r="E12" s="1">
        <v>1.45</v>
      </c>
      <c r="F12" s="1">
        <v>1.0</v>
      </c>
      <c r="G12" s="1">
        <v>0.753</v>
      </c>
    </row>
    <row r="13">
      <c r="A13" s="1" t="s">
        <v>67</v>
      </c>
      <c r="B13" s="1">
        <v>5.0</v>
      </c>
      <c r="C13" s="1">
        <v>3.431</v>
      </c>
      <c r="D13" s="1">
        <v>3.357</v>
      </c>
      <c r="E13" s="1">
        <v>2.18</v>
      </c>
      <c r="F13" s="1">
        <v>1.424</v>
      </c>
      <c r="G13" s="1">
        <v>1.0</v>
      </c>
      <c r="H13" s="1">
        <v>0.753</v>
      </c>
    </row>
    <row r="14">
      <c r="A14" s="1" t="s">
        <v>68</v>
      </c>
      <c r="B14" s="1">
        <v>5.0</v>
      </c>
      <c r="C14" s="1">
        <v>3.209</v>
      </c>
      <c r="D14" s="1">
        <v>3.357</v>
      </c>
      <c r="E14" s="1">
        <v>2.18</v>
      </c>
      <c r="F14" s="1">
        <v>1.424</v>
      </c>
      <c r="G14" s="1">
        <v>1.0</v>
      </c>
      <c r="H14" s="1">
        <v>0.705</v>
      </c>
    </row>
    <row r="15">
      <c r="A15" s="1" t="s">
        <v>69</v>
      </c>
      <c r="B15" s="1">
        <v>5.0</v>
      </c>
      <c r="C15" s="1">
        <v>4.039</v>
      </c>
      <c r="D15" s="1">
        <v>3.281</v>
      </c>
      <c r="E15" s="1">
        <v>2.043</v>
      </c>
      <c r="F15" s="1">
        <v>1.394</v>
      </c>
      <c r="G15" s="1">
        <v>1.0</v>
      </c>
      <c r="H15" s="1">
        <v>0.853</v>
      </c>
    </row>
    <row r="16">
      <c r="A16" s="1" t="s">
        <v>70</v>
      </c>
      <c r="B16" s="1">
        <v>5.0</v>
      </c>
      <c r="C16" s="1">
        <v>4.091</v>
      </c>
      <c r="D16" s="1">
        <v>3.566</v>
      </c>
      <c r="E16" s="1">
        <v>2.056</v>
      </c>
      <c r="F16" s="1">
        <v>1.384</v>
      </c>
      <c r="G16" s="1">
        <v>1.0</v>
      </c>
      <c r="H16" s="1">
        <v>0.85</v>
      </c>
    </row>
    <row r="17">
      <c r="A17" s="1" t="s">
        <v>71</v>
      </c>
      <c r="B17" s="1">
        <v>5.0</v>
      </c>
      <c r="C17" s="1">
        <v>3.768</v>
      </c>
      <c r="D17" s="1">
        <v>3.285</v>
      </c>
      <c r="E17" s="1">
        <v>1.894</v>
      </c>
      <c r="F17" s="1">
        <v>1.275</v>
      </c>
      <c r="G17" s="1">
        <v>1.0</v>
      </c>
      <c r="H17" s="1">
        <v>0.86</v>
      </c>
    </row>
    <row r="18">
      <c r="A18" s="1" t="s">
        <v>72</v>
      </c>
      <c r="B18" s="1">
        <v>6.0</v>
      </c>
      <c r="C18" s="1">
        <v>2.951</v>
      </c>
      <c r="D18" s="1">
        <v>3.296</v>
      </c>
      <c r="E18" s="1">
        <v>1.958</v>
      </c>
      <c r="F18" s="1">
        <v>1.348</v>
      </c>
      <c r="G18" s="1">
        <v>1.0</v>
      </c>
      <c r="H18" s="1">
        <v>0.725</v>
      </c>
      <c r="I18" s="1">
        <v>0.582</v>
      </c>
    </row>
    <row r="19">
      <c r="A19" s="1" t="s">
        <v>73</v>
      </c>
      <c r="B19" s="1">
        <v>5.0</v>
      </c>
      <c r="C19" s="1">
        <v>2.37</v>
      </c>
      <c r="D19" s="1">
        <v>3.54</v>
      </c>
      <c r="E19" s="1">
        <v>2.264</v>
      </c>
      <c r="F19" s="1">
        <v>1.471</v>
      </c>
      <c r="G19" s="1">
        <v>1.0</v>
      </c>
      <c r="H19" s="1">
        <v>0.834</v>
      </c>
    </row>
    <row r="20">
      <c r="A20" s="1" t="s">
        <v>74</v>
      </c>
      <c r="B20" s="1">
        <v>6.0</v>
      </c>
      <c r="C20" s="1">
        <v>3.168</v>
      </c>
      <c r="D20" s="1">
        <v>3.538</v>
      </c>
      <c r="E20" s="1">
        <v>2.06</v>
      </c>
      <c r="F20" s="1">
        <v>1.404</v>
      </c>
      <c r="G20" s="1">
        <v>1.0</v>
      </c>
      <c r="H20" s="1">
        <v>0.713</v>
      </c>
      <c r="I20" s="1">
        <v>0.582</v>
      </c>
    </row>
  </sheetData>
  <autoFilter ref="$A$1:$L$20"/>
  <hyperlinks>
    <hyperlink r:id="rId1" ref="L7"/>
    <hyperlink r:id="rId2" ref="L8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2.57"/>
  </cols>
  <sheetData>
    <row r="1">
      <c r="A1" s="1"/>
      <c r="B1" s="1" t="s">
        <v>75</v>
      </c>
      <c r="C1" s="9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0" t="s">
        <v>81</v>
      </c>
      <c r="I1" s="1" t="s">
        <v>82</v>
      </c>
      <c r="J1" s="1" t="s">
        <v>83</v>
      </c>
    </row>
    <row r="2">
      <c r="A2" s="1" t="s">
        <v>84</v>
      </c>
      <c r="B2" s="1" t="s">
        <v>85</v>
      </c>
      <c r="C2" s="11">
        <f>138/25.4</f>
        <v>5.433070866</v>
      </c>
      <c r="D2" s="4">
        <v>7.5</v>
      </c>
      <c r="E2" s="1">
        <v>1.0</v>
      </c>
      <c r="F2" s="1">
        <v>3.3</v>
      </c>
      <c r="G2" s="1">
        <v>3.909</v>
      </c>
      <c r="H2" s="10">
        <v>2.0</v>
      </c>
      <c r="I2" s="1">
        <v>2.0</v>
      </c>
      <c r="J2" s="1"/>
    </row>
    <row r="3">
      <c r="A3" s="1" t="s">
        <v>86</v>
      </c>
      <c r="B3" s="1" t="s">
        <v>87</v>
      </c>
      <c r="C3" s="11">
        <f>145/25.4</f>
        <v>5.708661417</v>
      </c>
      <c r="D3" s="1">
        <v>8.0</v>
      </c>
      <c r="E3" s="1">
        <v>2.0</v>
      </c>
      <c r="F3" s="1">
        <v>3.36</v>
      </c>
      <c r="G3" s="1">
        <v>3.727</v>
      </c>
      <c r="H3" s="10">
        <v>3.0</v>
      </c>
      <c r="I3" s="1">
        <v>2.0</v>
      </c>
      <c r="J3" s="1">
        <v>1.0</v>
      </c>
    </row>
    <row r="4">
      <c r="A4" s="1" t="s">
        <v>88</v>
      </c>
      <c r="B4" s="1" t="s">
        <v>89</v>
      </c>
      <c r="C4" s="11">
        <f>6.25</f>
        <v>6.25</v>
      </c>
      <c r="D4" s="1"/>
      <c r="E4" s="1">
        <v>3.0</v>
      </c>
      <c r="F4" s="1">
        <v>3.545</v>
      </c>
      <c r="G4" s="1">
        <v>4.1</v>
      </c>
      <c r="H4" s="10">
        <v>4.0</v>
      </c>
      <c r="I4" s="1">
        <v>4.0</v>
      </c>
      <c r="J4" s="1"/>
    </row>
    <row r="5">
      <c r="A5" s="1" t="s">
        <v>90</v>
      </c>
      <c r="B5" s="1" t="s">
        <v>91</v>
      </c>
      <c r="C5" s="11">
        <v>6.62</v>
      </c>
      <c r="D5" s="1"/>
      <c r="E5" s="1">
        <v>4.0</v>
      </c>
      <c r="F5" s="1">
        <v>3.556</v>
      </c>
      <c r="G5" s="1">
        <v>4.1</v>
      </c>
      <c r="H5" s="10">
        <v>5.0</v>
      </c>
      <c r="I5" s="1">
        <v>4.0</v>
      </c>
      <c r="J5" s="1">
        <v>1.0</v>
      </c>
    </row>
    <row r="6">
      <c r="A6" s="1" t="s">
        <v>92</v>
      </c>
      <c r="B6" s="1" t="s">
        <v>93</v>
      </c>
      <c r="C6" s="11">
        <v>7.1</v>
      </c>
      <c r="D6" s="1"/>
      <c r="E6" s="1">
        <v>5.0</v>
      </c>
      <c r="F6" s="1">
        <v>3.7</v>
      </c>
      <c r="G6" s="1"/>
      <c r="H6" s="1" t="s">
        <v>84</v>
      </c>
      <c r="I6" s="1">
        <v>2.0</v>
      </c>
      <c r="J6" s="1"/>
    </row>
    <row r="7">
      <c r="A7" s="1" t="s">
        <v>94</v>
      </c>
      <c r="B7" s="1" t="s">
        <v>95</v>
      </c>
      <c r="C7" s="11">
        <v>7.5</v>
      </c>
      <c r="D7" s="1"/>
      <c r="E7" s="1">
        <v>6.0</v>
      </c>
      <c r="F7" s="1">
        <v>3.889</v>
      </c>
      <c r="G7" s="1">
        <v>4.556</v>
      </c>
      <c r="H7" s="1" t="s">
        <v>86</v>
      </c>
      <c r="I7" s="1">
        <v>4.0</v>
      </c>
      <c r="J7" s="1"/>
    </row>
    <row r="8">
      <c r="A8" s="1" t="s">
        <v>96</v>
      </c>
      <c r="B8" s="1" t="s">
        <v>97</v>
      </c>
      <c r="C8" s="11">
        <v>8.0</v>
      </c>
      <c r="D8" s="1"/>
      <c r="E8" s="1">
        <v>7.0</v>
      </c>
      <c r="F8" s="1">
        <v>3.9</v>
      </c>
      <c r="G8" s="1"/>
      <c r="H8" s="1" t="s">
        <v>88</v>
      </c>
      <c r="I8" s="1">
        <v>2.0</v>
      </c>
      <c r="J8" s="1">
        <v>1.0</v>
      </c>
    </row>
    <row r="9">
      <c r="A9" s="1" t="s">
        <v>98</v>
      </c>
      <c r="B9" s="1" t="s">
        <v>99</v>
      </c>
      <c r="C9" s="11">
        <v>9.0</v>
      </c>
      <c r="D9" s="1"/>
      <c r="E9" s="1">
        <v>8.0</v>
      </c>
      <c r="F9" s="1">
        <v>4.111</v>
      </c>
      <c r="G9" s="1"/>
      <c r="H9" s="1" t="s">
        <v>90</v>
      </c>
      <c r="I9" s="1">
        <v>4.0</v>
      </c>
      <c r="J9" s="1">
        <v>1.0</v>
      </c>
    </row>
    <row r="10">
      <c r="A10" s="1" t="s">
        <v>100</v>
      </c>
      <c r="B10" s="1" t="s">
        <v>101</v>
      </c>
      <c r="C10" s="11">
        <v>9.25</v>
      </c>
      <c r="D10" s="1"/>
      <c r="E10" s="1">
        <v>9.0</v>
      </c>
      <c r="F10" s="1">
        <v>4.222</v>
      </c>
      <c r="G10" s="1"/>
      <c r="H10" s="10"/>
      <c r="I10" s="1"/>
      <c r="J10" s="1"/>
    </row>
    <row r="11">
      <c r="A11" s="1" t="s">
        <v>102</v>
      </c>
      <c r="B11" s="1" t="s">
        <v>103</v>
      </c>
      <c r="C11" s="11">
        <v>9.5</v>
      </c>
      <c r="D11" s="1"/>
      <c r="E11" s="1">
        <v>10.0</v>
      </c>
      <c r="F11" s="1">
        <v>4.375</v>
      </c>
      <c r="G11" s="1"/>
      <c r="H11" s="10"/>
      <c r="I11" s="1"/>
      <c r="J11" s="1"/>
    </row>
    <row r="12">
      <c r="A12" s="1" t="s">
        <v>104</v>
      </c>
      <c r="B12" s="1" t="s">
        <v>105</v>
      </c>
      <c r="C12" s="11">
        <v>10.5</v>
      </c>
      <c r="D12" s="1"/>
      <c r="E12" s="1">
        <v>11.0</v>
      </c>
      <c r="F12" s="1">
        <v>4.444</v>
      </c>
      <c r="G12" s="1"/>
      <c r="H12" s="10"/>
      <c r="I12" s="1"/>
      <c r="J12" s="1"/>
    </row>
    <row r="13">
      <c r="A13" s="1" t="s">
        <v>106</v>
      </c>
      <c r="B13" s="1" t="s">
        <v>107</v>
      </c>
      <c r="C13" s="11">
        <v>12.5</v>
      </c>
      <c r="D13" s="1"/>
      <c r="E13" s="1">
        <v>12.0</v>
      </c>
      <c r="F13" s="1">
        <v>4.625</v>
      </c>
      <c r="G13" s="1"/>
      <c r="H13" s="10"/>
      <c r="I13" s="1"/>
      <c r="J13" s="1"/>
    </row>
    <row r="14">
      <c r="A14" s="1" t="s">
        <v>108</v>
      </c>
      <c r="B14" s="1" t="s">
        <v>109</v>
      </c>
      <c r="C14" s="11">
        <v>13.5</v>
      </c>
      <c r="D14" s="1"/>
      <c r="E14" s="1">
        <v>13.0</v>
      </c>
      <c r="F14" s="1">
        <v>4.79</v>
      </c>
      <c r="G14" s="1"/>
      <c r="H14" s="10"/>
      <c r="I14" s="1"/>
      <c r="J14" s="1"/>
    </row>
    <row r="15">
      <c r="A15" s="1" t="s">
        <v>110</v>
      </c>
      <c r="B15" s="1" t="s">
        <v>111</v>
      </c>
      <c r="C15" s="11">
        <v>14.0</v>
      </c>
      <c r="D15" s="1"/>
      <c r="E15" s="1">
        <v>14.0</v>
      </c>
      <c r="F15" s="1">
        <v>4.875</v>
      </c>
      <c r="G15" s="1"/>
      <c r="H15" s="10"/>
      <c r="I15" s="1"/>
      <c r="J15" s="1"/>
    </row>
    <row r="16">
      <c r="A16" s="1" t="s">
        <v>112</v>
      </c>
      <c r="B16" s="1" t="s">
        <v>113</v>
      </c>
      <c r="C16" s="11">
        <v>12.0</v>
      </c>
      <c r="D16" s="1"/>
      <c r="E16" s="1">
        <v>15.0</v>
      </c>
      <c r="F16" s="1">
        <v>5.125</v>
      </c>
      <c r="G16" s="1"/>
      <c r="H16" s="10"/>
      <c r="I16" s="1"/>
      <c r="J16" s="1"/>
    </row>
    <row r="17">
      <c r="A17" s="1" t="s">
        <v>53</v>
      </c>
      <c r="B17" s="1" t="s">
        <v>114</v>
      </c>
      <c r="C17" s="11">
        <f>162/25.4</f>
        <v>6.377952756</v>
      </c>
      <c r="D17" s="1"/>
      <c r="E17" s="1">
        <v>16.0</v>
      </c>
      <c r="F17" s="1">
        <v>5.286</v>
      </c>
      <c r="G17" s="1"/>
      <c r="H17" s="10"/>
      <c r="I17" s="1"/>
      <c r="J17" s="1"/>
    </row>
    <row r="18">
      <c r="A18" s="1" t="s">
        <v>115</v>
      </c>
      <c r="B18" s="1" t="s">
        <v>116</v>
      </c>
      <c r="C18" s="11">
        <v>6.38</v>
      </c>
      <c r="D18" s="1"/>
      <c r="E18" s="1">
        <v>17.0</v>
      </c>
      <c r="F18" s="1">
        <v>5.6</v>
      </c>
      <c r="G18" s="1"/>
      <c r="H18" s="10"/>
      <c r="I18" s="1"/>
      <c r="J18" s="1"/>
    </row>
    <row r="19">
      <c r="A19" s="1" t="s">
        <v>117</v>
      </c>
      <c r="B19" s="1" t="s">
        <v>118</v>
      </c>
      <c r="C19" s="9">
        <v>6.7</v>
      </c>
      <c r="D19" s="1"/>
      <c r="E19" s="1">
        <v>18.0</v>
      </c>
      <c r="F19" s="1">
        <v>5.714</v>
      </c>
      <c r="G19" s="1"/>
      <c r="H19" s="10"/>
      <c r="I19" s="1"/>
      <c r="J19" s="1"/>
    </row>
    <row r="20">
      <c r="A20" s="1" t="s">
        <v>119</v>
      </c>
      <c r="B20" s="1" t="s">
        <v>120</v>
      </c>
      <c r="C20" s="9">
        <v>6.0</v>
      </c>
      <c r="D20" s="1"/>
      <c r="E20" s="1">
        <v>19.0</v>
      </c>
      <c r="F20" s="1">
        <v>5.833</v>
      </c>
      <c r="G20" s="1"/>
      <c r="H20" s="10"/>
      <c r="I20" s="1"/>
      <c r="J20" s="1"/>
    </row>
    <row r="21">
      <c r="A21" s="1" t="s">
        <v>121</v>
      </c>
      <c r="B21" s="1" t="s">
        <v>122</v>
      </c>
      <c r="C21" s="9">
        <v>10.6</v>
      </c>
      <c r="D21" s="1"/>
      <c r="E21" s="1">
        <v>20.0</v>
      </c>
      <c r="F21" s="1">
        <v>6.167</v>
      </c>
      <c r="G21" s="1"/>
      <c r="H21" s="10"/>
      <c r="I21" s="1"/>
      <c r="J21" s="1"/>
    </row>
    <row r="22">
      <c r="A22" s="1" t="s">
        <v>123</v>
      </c>
      <c r="B22" s="1" t="s">
        <v>124</v>
      </c>
      <c r="C22" s="9">
        <v>15.5</v>
      </c>
      <c r="D22" s="1"/>
      <c r="E22" s="1">
        <v>21.0</v>
      </c>
      <c r="F22" s="1">
        <v>6.667</v>
      </c>
      <c r="G22" s="1"/>
      <c r="H22" s="10"/>
      <c r="I22" s="1"/>
      <c r="J22" s="1"/>
    </row>
    <row r="23">
      <c r="A23" s="1" t="s">
        <v>125</v>
      </c>
      <c r="B23" s="1" t="s">
        <v>126</v>
      </c>
      <c r="C23" s="9">
        <f>142/25.4</f>
        <v>5.590551181</v>
      </c>
      <c r="D23" s="1"/>
      <c r="E23" s="1">
        <v>22.0</v>
      </c>
      <c r="F23" s="1">
        <v>6.78</v>
      </c>
      <c r="G23" s="1"/>
      <c r="H23" s="10"/>
      <c r="I23" s="1"/>
      <c r="J23" s="1"/>
    </row>
    <row r="24">
      <c r="A24" s="1" t="s">
        <v>127</v>
      </c>
      <c r="B24" s="1" t="s">
        <v>128</v>
      </c>
      <c r="C24" s="9">
        <f>158/25.4</f>
        <v>6.220472441</v>
      </c>
      <c r="D24" s="1"/>
      <c r="E24" s="1">
        <v>23.0</v>
      </c>
      <c r="F24" s="1">
        <v>6.833</v>
      </c>
      <c r="G24" s="1"/>
      <c r="H24" s="10"/>
      <c r="I24" s="1"/>
      <c r="J24" s="1"/>
    </row>
    <row r="25">
      <c r="A25" s="1" t="s">
        <v>129</v>
      </c>
      <c r="B25" s="1" t="s">
        <v>130</v>
      </c>
      <c r="C25" s="9">
        <f>202/25.4</f>
        <v>7.952755906</v>
      </c>
      <c r="D25" s="1"/>
      <c r="E25" s="1">
        <v>24.0</v>
      </c>
      <c r="F25" s="1">
        <v>7.64</v>
      </c>
      <c r="G25" s="1"/>
      <c r="H25" s="10"/>
      <c r="I25" s="1"/>
      <c r="J25" s="1"/>
    </row>
    <row r="26">
      <c r="C26" s="12"/>
      <c r="E26">
        <v>25.0</v>
      </c>
      <c r="F26">
        <v>4.556</v>
      </c>
      <c r="H26" s="13"/>
    </row>
    <row r="27">
      <c r="C27" s="12"/>
      <c r="E27">
        <v>26.0</v>
      </c>
      <c r="F27">
        <v>5.571</v>
      </c>
      <c r="H27" s="13"/>
    </row>
    <row r="28">
      <c r="C28" s="12"/>
      <c r="E28">
        <v>27.0</v>
      </c>
      <c r="F28">
        <v>3.364</v>
      </c>
      <c r="H28" s="13"/>
    </row>
    <row r="29">
      <c r="C29" s="12"/>
      <c r="E29">
        <v>28.0</v>
      </c>
      <c r="F29">
        <v>4.3</v>
      </c>
      <c r="H29" s="13"/>
    </row>
    <row r="30">
      <c r="C30" s="12"/>
      <c r="E30">
        <v>29.0</v>
      </c>
      <c r="F30">
        <v>4.1</v>
      </c>
      <c r="H30" s="13"/>
    </row>
    <row r="31">
      <c r="C31" s="12"/>
      <c r="E31">
        <v>30.0</v>
      </c>
      <c r="F31">
        <v>3.727</v>
      </c>
      <c r="H31" s="13"/>
    </row>
    <row r="32">
      <c r="C32" s="12"/>
      <c r="E32">
        <v>31.0</v>
      </c>
      <c r="F32">
        <v>3.909</v>
      </c>
      <c r="H32" s="13"/>
    </row>
    <row r="33">
      <c r="C33" s="12"/>
      <c r="E33">
        <v>32.0</v>
      </c>
      <c r="F33" t="s">
        <v>131</v>
      </c>
      <c r="H33" s="13"/>
    </row>
    <row r="34">
      <c r="C34" s="12"/>
      <c r="E34">
        <v>33.0</v>
      </c>
      <c r="F34" t="s">
        <v>132</v>
      </c>
      <c r="H34" s="13"/>
    </row>
    <row r="35">
      <c r="C35" s="12"/>
      <c r="E35">
        <v>34.0</v>
      </c>
      <c r="F35" t="s">
        <v>133</v>
      </c>
      <c r="H35" s="13"/>
    </row>
    <row r="36">
      <c r="C36" s="12"/>
      <c r="E36">
        <v>35.0</v>
      </c>
      <c r="F36" t="s">
        <v>134</v>
      </c>
      <c r="H36" s="13"/>
    </row>
    <row r="37">
      <c r="C37" s="12"/>
      <c r="E37">
        <v>36.0</v>
      </c>
      <c r="F37">
        <v>4.778</v>
      </c>
      <c r="H37" s="13"/>
    </row>
    <row r="38">
      <c r="C38" s="12"/>
      <c r="E38">
        <v>37.0</v>
      </c>
      <c r="F38">
        <v>3.583</v>
      </c>
      <c r="H38" s="13"/>
    </row>
    <row r="39">
      <c r="C39" s="12"/>
      <c r="E39">
        <v>38.0</v>
      </c>
      <c r="F39">
        <v>3.417</v>
      </c>
      <c r="H39" s="13"/>
    </row>
    <row r="40">
      <c r="C40" s="12"/>
      <c r="E40">
        <v>39.0</v>
      </c>
      <c r="F40">
        <v>3.154</v>
      </c>
      <c r="H40" s="13"/>
    </row>
    <row r="41">
      <c r="C41" s="12"/>
      <c r="E41">
        <v>40.0</v>
      </c>
      <c r="F41">
        <v>5.375</v>
      </c>
      <c r="H41" s="13"/>
    </row>
    <row r="42">
      <c r="C42" s="12"/>
      <c r="E42">
        <v>41.0</v>
      </c>
      <c r="F42">
        <v>3.308</v>
      </c>
      <c r="H42" s="13"/>
    </row>
    <row r="43">
      <c r="C43" s="12"/>
      <c r="E43">
        <v>42.0</v>
      </c>
      <c r="F43">
        <v>6.5</v>
      </c>
      <c r="H43" s="13"/>
    </row>
    <row r="44">
      <c r="C44" s="12"/>
      <c r="E44">
        <v>43.0</v>
      </c>
      <c r="F44">
        <v>3.55</v>
      </c>
      <c r="H44" s="13"/>
    </row>
    <row r="45">
      <c r="C45" s="12"/>
      <c r="E45">
        <v>44.0</v>
      </c>
      <c r="F45">
        <v>3.214</v>
      </c>
      <c r="H45" s="13"/>
    </row>
    <row r="46">
      <c r="C46" s="12"/>
      <c r="E46">
        <v>45.0</v>
      </c>
      <c r="F46">
        <v>3.533</v>
      </c>
      <c r="H46" s="13"/>
    </row>
    <row r="47">
      <c r="C47" s="12"/>
      <c r="E47">
        <v>46.0</v>
      </c>
      <c r="F47">
        <v>2.928</v>
      </c>
      <c r="H47" s="13"/>
    </row>
    <row r="48">
      <c r="C48" s="12"/>
      <c r="E48">
        <v>47.0</v>
      </c>
      <c r="F48">
        <v>3.944</v>
      </c>
      <c r="H48" s="13"/>
    </row>
    <row r="49">
      <c r="C49" s="12"/>
      <c r="E49">
        <v>48.0</v>
      </c>
      <c r="F49">
        <v>3.356</v>
      </c>
      <c r="H49" s="13"/>
    </row>
    <row r="50">
      <c r="C50" s="12"/>
      <c r="E50">
        <v>49.0</v>
      </c>
      <c r="F50">
        <v>3.729</v>
      </c>
      <c r="H50" s="13"/>
    </row>
    <row r="51">
      <c r="C51" s="12"/>
      <c r="E51">
        <v>50.0</v>
      </c>
      <c r="F51">
        <v>3.4</v>
      </c>
      <c r="H51" s="13"/>
    </row>
    <row r="52">
      <c r="C52" s="12"/>
      <c r="E52">
        <v>51.0</v>
      </c>
      <c r="F52">
        <v>3.736</v>
      </c>
      <c r="H52" s="13"/>
    </row>
    <row r="53">
      <c r="C53" s="12"/>
      <c r="E53">
        <v>52.0</v>
      </c>
      <c r="F53">
        <v>3.722</v>
      </c>
      <c r="H53" s="13"/>
    </row>
    <row r="54">
      <c r="C54" s="12"/>
      <c r="E54">
        <v>53.0</v>
      </c>
      <c r="F54">
        <v>3.25</v>
      </c>
      <c r="H54" s="13"/>
    </row>
    <row r="55">
      <c r="C55" s="12"/>
      <c r="E55">
        <v>54.0</v>
      </c>
      <c r="F55">
        <v>3.941</v>
      </c>
      <c r="H55" s="13"/>
    </row>
    <row r="56">
      <c r="C56" s="12"/>
      <c r="E56">
        <v>55.0</v>
      </c>
      <c r="F56">
        <v>3.333</v>
      </c>
      <c r="H56" s="13"/>
    </row>
    <row r="57">
      <c r="C57" s="12"/>
      <c r="E57">
        <v>56.0</v>
      </c>
      <c r="F57">
        <v>2.821</v>
      </c>
      <c r="H57" s="13"/>
    </row>
    <row r="58">
      <c r="C58" s="12"/>
      <c r="E58">
        <v>57.0</v>
      </c>
      <c r="F58">
        <v>4.058</v>
      </c>
      <c r="H58" s="13"/>
    </row>
    <row r="59">
      <c r="C59" s="12"/>
      <c r="E59">
        <v>58.0</v>
      </c>
      <c r="F59">
        <v>3.238</v>
      </c>
      <c r="H59" s="13"/>
    </row>
    <row r="60">
      <c r="C60" s="12"/>
      <c r="E60">
        <v>59.0</v>
      </c>
      <c r="F60">
        <v>3.234</v>
      </c>
      <c r="H60" s="13"/>
    </row>
    <row r="61">
      <c r="C61" s="12"/>
      <c r="E61">
        <v>60.0</v>
      </c>
      <c r="F61">
        <v>3.519</v>
      </c>
      <c r="H61" s="13"/>
    </row>
    <row r="62">
      <c r="C62" s="12"/>
      <c r="E62">
        <v>61.0</v>
      </c>
      <c r="F62">
        <v>2.724</v>
      </c>
      <c r="H62" s="13"/>
    </row>
    <row r="63">
      <c r="C63" s="12"/>
      <c r="E63">
        <v>62.0</v>
      </c>
      <c r="F63">
        <v>2.892</v>
      </c>
      <c r="H63" s="13"/>
    </row>
    <row r="64">
      <c r="C64" s="12"/>
      <c r="E64">
        <v>63.0</v>
      </c>
      <c r="F64">
        <v>2.655</v>
      </c>
      <c r="H64" s="13"/>
    </row>
    <row r="65">
      <c r="C65" s="12"/>
      <c r="E65">
        <v>64.0</v>
      </c>
      <c r="F65">
        <v>4.312</v>
      </c>
      <c r="H65" s="13"/>
    </row>
    <row r="66">
      <c r="C66" s="12"/>
      <c r="E66">
        <v>65.0</v>
      </c>
      <c r="F66">
        <v>3.837</v>
      </c>
      <c r="H66" s="13"/>
    </row>
    <row r="67">
      <c r="C67" s="12"/>
      <c r="E67">
        <v>66.0</v>
      </c>
      <c r="F67">
        <v>3.071</v>
      </c>
      <c r="H67" s="13"/>
    </row>
    <row r="68">
      <c r="C68" s="12"/>
      <c r="E68">
        <v>67.0</v>
      </c>
      <c r="F68">
        <v>3.526</v>
      </c>
      <c r="H68" s="13"/>
    </row>
    <row r="69">
      <c r="C69" s="12"/>
      <c r="E69">
        <v>68.0</v>
      </c>
      <c r="F69">
        <v>3.095</v>
      </c>
      <c r="H69" s="13"/>
    </row>
    <row r="70">
      <c r="C70" s="12"/>
      <c r="E70">
        <v>69.0</v>
      </c>
      <c r="F70">
        <v>4.176</v>
      </c>
      <c r="H70" s="13"/>
    </row>
    <row r="71">
      <c r="C71" s="12"/>
      <c r="E71">
        <v>70.0</v>
      </c>
      <c r="F71">
        <v>5.857</v>
      </c>
      <c r="H71" s="13"/>
    </row>
    <row r="72">
      <c r="C72" s="12"/>
      <c r="E72">
        <v>71.0</v>
      </c>
      <c r="F72">
        <v>2.962</v>
      </c>
      <c r="H72" s="13"/>
    </row>
    <row r="73">
      <c r="C73" s="12"/>
      <c r="E73">
        <v>72.0</v>
      </c>
      <c r="F73">
        <v>3.949</v>
      </c>
      <c r="H73" s="13"/>
    </row>
    <row r="74">
      <c r="C74" s="12"/>
      <c r="E74">
        <v>73.0</v>
      </c>
      <c r="F74">
        <v>4.285</v>
      </c>
      <c r="H74" s="13"/>
    </row>
    <row r="75">
      <c r="C75" s="12"/>
      <c r="H75" s="13"/>
    </row>
    <row r="76">
      <c r="C76" s="12"/>
      <c r="H76" s="13"/>
    </row>
    <row r="77">
      <c r="C77" s="12"/>
      <c r="H77" s="13"/>
    </row>
    <row r="78">
      <c r="C78" s="12"/>
      <c r="H78" s="13"/>
    </row>
    <row r="79">
      <c r="C79" s="12"/>
      <c r="H79" s="13"/>
    </row>
    <row r="80">
      <c r="C80" s="12"/>
      <c r="H80" s="13"/>
    </row>
    <row r="81">
      <c r="C81" s="12"/>
      <c r="H81" s="13"/>
    </row>
    <row r="82">
      <c r="C82" s="12"/>
      <c r="H82" s="13"/>
    </row>
    <row r="83">
      <c r="C83" s="12"/>
      <c r="H83" s="13"/>
    </row>
    <row r="84">
      <c r="C84" s="12"/>
      <c r="H84" s="13"/>
    </row>
    <row r="85">
      <c r="C85" s="12"/>
      <c r="H85" s="13"/>
    </row>
    <row r="86">
      <c r="C86" s="12"/>
      <c r="H86" s="13"/>
    </row>
    <row r="87">
      <c r="C87" s="12"/>
      <c r="H87" s="13"/>
    </row>
    <row r="88">
      <c r="C88" s="12"/>
      <c r="H88" s="13"/>
    </row>
    <row r="89">
      <c r="C89" s="12"/>
      <c r="H89" s="13"/>
    </row>
    <row r="90">
      <c r="C90" s="12"/>
      <c r="H90" s="13"/>
    </row>
    <row r="91">
      <c r="C91" s="12"/>
      <c r="H91" s="13"/>
    </row>
    <row r="92">
      <c r="C92" s="12"/>
      <c r="H92" s="13"/>
    </row>
    <row r="93">
      <c r="C93" s="12"/>
      <c r="H93" s="13"/>
    </row>
    <row r="94">
      <c r="C94" s="12"/>
      <c r="H94" s="13"/>
    </row>
    <row r="95">
      <c r="C95" s="12"/>
      <c r="H95" s="13"/>
    </row>
    <row r="96">
      <c r="C96" s="12"/>
      <c r="H96" s="13"/>
    </row>
    <row r="97">
      <c r="C97" s="12"/>
      <c r="H97" s="13"/>
    </row>
    <row r="98">
      <c r="C98" s="12"/>
      <c r="H98" s="13"/>
    </row>
    <row r="99">
      <c r="C99" s="12"/>
      <c r="H99" s="13"/>
    </row>
    <row r="100">
      <c r="C100" s="12"/>
      <c r="H100" s="13"/>
    </row>
    <row r="101">
      <c r="C101" s="12"/>
      <c r="H101" s="13"/>
    </row>
    <row r="102">
      <c r="C102" s="12"/>
      <c r="H102" s="13"/>
    </row>
    <row r="103">
      <c r="C103" s="12"/>
      <c r="H103" s="13"/>
    </row>
    <row r="104">
      <c r="C104" s="12"/>
      <c r="H104" s="13"/>
    </row>
    <row r="105">
      <c r="C105" s="12"/>
      <c r="H105" s="13"/>
    </row>
    <row r="106">
      <c r="C106" s="12"/>
      <c r="H106" s="13"/>
    </row>
    <row r="107">
      <c r="C107" s="12"/>
      <c r="H107" s="13"/>
    </row>
    <row r="108">
      <c r="C108" s="12"/>
      <c r="H108" s="13"/>
    </row>
    <row r="109">
      <c r="C109" s="12"/>
      <c r="H109" s="13"/>
    </row>
    <row r="110">
      <c r="C110" s="12"/>
      <c r="H110" s="13"/>
    </row>
    <row r="111">
      <c r="C111" s="12"/>
      <c r="H111" s="13"/>
    </row>
    <row r="112">
      <c r="C112" s="12"/>
      <c r="H112" s="13"/>
    </row>
    <row r="113">
      <c r="C113" s="12"/>
      <c r="H113" s="13"/>
    </row>
    <row r="114">
      <c r="C114" s="12"/>
      <c r="H114" s="13"/>
    </row>
    <row r="115">
      <c r="C115" s="12"/>
      <c r="H115" s="13"/>
    </row>
    <row r="116">
      <c r="C116" s="12"/>
      <c r="H116" s="13"/>
    </row>
    <row r="117">
      <c r="C117" s="12"/>
      <c r="H117" s="13"/>
    </row>
    <row r="118">
      <c r="C118" s="12"/>
      <c r="H118" s="13"/>
    </row>
    <row r="119">
      <c r="C119" s="12"/>
      <c r="H119" s="13"/>
    </row>
    <row r="120">
      <c r="C120" s="12"/>
      <c r="H120" s="13"/>
    </row>
    <row r="121">
      <c r="C121" s="12"/>
      <c r="H121" s="13"/>
    </row>
    <row r="122">
      <c r="C122" s="12"/>
      <c r="H122" s="13"/>
    </row>
    <row r="123">
      <c r="C123" s="12"/>
      <c r="H123" s="13"/>
    </row>
    <row r="124">
      <c r="C124" s="12"/>
      <c r="H124" s="13"/>
    </row>
    <row r="125">
      <c r="C125" s="12"/>
      <c r="H125" s="13"/>
    </row>
    <row r="126">
      <c r="C126" s="12"/>
      <c r="H126" s="13"/>
    </row>
    <row r="127">
      <c r="C127" s="12"/>
      <c r="H127" s="13"/>
    </row>
    <row r="128">
      <c r="C128" s="12"/>
      <c r="H128" s="13"/>
    </row>
    <row r="129">
      <c r="C129" s="12"/>
      <c r="H129" s="13"/>
    </row>
    <row r="130">
      <c r="C130" s="12"/>
      <c r="H130" s="13"/>
    </row>
    <row r="131">
      <c r="C131" s="12"/>
      <c r="H131" s="13"/>
    </row>
    <row r="132">
      <c r="C132" s="12"/>
      <c r="H132" s="13"/>
    </row>
    <row r="133">
      <c r="C133" s="12"/>
      <c r="H133" s="13"/>
    </row>
    <row r="134">
      <c r="C134" s="12"/>
      <c r="H134" s="13"/>
    </row>
    <row r="135">
      <c r="C135" s="12"/>
      <c r="H135" s="13"/>
    </row>
    <row r="136">
      <c r="C136" s="12"/>
      <c r="H136" s="13"/>
    </row>
    <row r="137">
      <c r="C137" s="12"/>
      <c r="H137" s="13"/>
    </row>
    <row r="138">
      <c r="C138" s="12"/>
      <c r="H138" s="13"/>
    </row>
    <row r="139">
      <c r="C139" s="12"/>
      <c r="H139" s="13"/>
    </row>
    <row r="140">
      <c r="C140" s="12"/>
      <c r="H140" s="13"/>
    </row>
    <row r="141">
      <c r="C141" s="12"/>
      <c r="H141" s="13"/>
    </row>
    <row r="142">
      <c r="C142" s="12"/>
      <c r="H142" s="13"/>
    </row>
    <row r="143">
      <c r="C143" s="12"/>
      <c r="H143" s="13"/>
    </row>
    <row r="144">
      <c r="C144" s="12"/>
      <c r="H144" s="13"/>
    </row>
    <row r="145">
      <c r="C145" s="12"/>
      <c r="H145" s="13"/>
    </row>
    <row r="146">
      <c r="C146" s="12"/>
      <c r="H146" s="13"/>
    </row>
    <row r="147">
      <c r="C147" s="12"/>
      <c r="H147" s="13"/>
    </row>
    <row r="148">
      <c r="C148" s="12"/>
      <c r="H148" s="13"/>
    </row>
    <row r="149">
      <c r="C149" s="12"/>
      <c r="H149" s="13"/>
    </row>
    <row r="150">
      <c r="C150" s="12"/>
      <c r="H150" s="13"/>
    </row>
    <row r="151">
      <c r="C151" s="12"/>
      <c r="H151" s="13"/>
    </row>
    <row r="152">
      <c r="C152" s="12"/>
      <c r="H152" s="13"/>
    </row>
    <row r="153">
      <c r="C153" s="12"/>
      <c r="H153" s="13"/>
    </row>
    <row r="154">
      <c r="C154" s="12"/>
      <c r="H154" s="13"/>
    </row>
    <row r="155">
      <c r="C155" s="12"/>
      <c r="H155" s="13"/>
    </row>
    <row r="156">
      <c r="C156" s="12"/>
      <c r="H156" s="13"/>
    </row>
    <row r="157">
      <c r="C157" s="12"/>
      <c r="H157" s="13"/>
    </row>
    <row r="158">
      <c r="C158" s="12"/>
      <c r="H158" s="13"/>
    </row>
    <row r="159">
      <c r="C159" s="12"/>
      <c r="H159" s="13"/>
    </row>
    <row r="160">
      <c r="C160" s="12"/>
      <c r="H160" s="13"/>
    </row>
    <row r="161">
      <c r="C161" s="12"/>
      <c r="H161" s="13"/>
    </row>
    <row r="162">
      <c r="C162" s="12"/>
      <c r="H162" s="13"/>
    </row>
    <row r="163">
      <c r="C163" s="12"/>
      <c r="H163" s="13"/>
    </row>
    <row r="164">
      <c r="C164" s="12"/>
      <c r="H164" s="13"/>
    </row>
    <row r="165">
      <c r="C165" s="12"/>
      <c r="H165" s="13"/>
    </row>
    <row r="166">
      <c r="C166" s="12"/>
      <c r="H166" s="13"/>
    </row>
    <row r="167">
      <c r="C167" s="12"/>
      <c r="H167" s="13"/>
    </row>
    <row r="168">
      <c r="C168" s="12"/>
      <c r="H168" s="13"/>
    </row>
    <row r="169">
      <c r="C169" s="12"/>
      <c r="H169" s="13"/>
    </row>
    <row r="170">
      <c r="C170" s="12"/>
      <c r="H170" s="13"/>
    </row>
    <row r="171">
      <c r="C171" s="12"/>
      <c r="H171" s="13"/>
    </row>
    <row r="172">
      <c r="C172" s="12"/>
      <c r="H172" s="13"/>
    </row>
    <row r="173">
      <c r="C173" s="12"/>
      <c r="H173" s="13"/>
    </row>
    <row r="174">
      <c r="C174" s="12"/>
      <c r="H174" s="13"/>
    </row>
    <row r="175">
      <c r="C175" s="12"/>
      <c r="H175" s="13"/>
    </row>
    <row r="176">
      <c r="C176" s="12"/>
      <c r="H176" s="13"/>
    </row>
    <row r="177">
      <c r="C177" s="12"/>
      <c r="H177" s="13"/>
    </row>
    <row r="178">
      <c r="C178" s="12"/>
      <c r="H178" s="13"/>
    </row>
    <row r="179">
      <c r="C179" s="12"/>
      <c r="H179" s="13"/>
    </row>
    <row r="180">
      <c r="C180" s="12"/>
      <c r="H180" s="13"/>
    </row>
    <row r="181">
      <c r="C181" s="12"/>
      <c r="H181" s="13"/>
    </row>
    <row r="182">
      <c r="C182" s="12"/>
      <c r="H182" s="13"/>
    </row>
    <row r="183">
      <c r="C183" s="12"/>
      <c r="H183" s="13"/>
    </row>
    <row r="184">
      <c r="C184" s="12"/>
      <c r="H184" s="13"/>
    </row>
    <row r="185">
      <c r="C185" s="12"/>
      <c r="H185" s="13"/>
    </row>
    <row r="186">
      <c r="C186" s="12"/>
      <c r="H186" s="13"/>
    </row>
    <row r="187">
      <c r="C187" s="12"/>
      <c r="H187" s="13"/>
    </row>
    <row r="188">
      <c r="C188" s="12"/>
      <c r="H188" s="13"/>
    </row>
    <row r="189">
      <c r="C189" s="12"/>
      <c r="H189" s="13"/>
    </row>
    <row r="190">
      <c r="C190" s="12"/>
      <c r="H190" s="13"/>
    </row>
    <row r="191">
      <c r="C191" s="12"/>
      <c r="H191" s="13"/>
    </row>
    <row r="192">
      <c r="C192" s="12"/>
      <c r="H192" s="13"/>
    </row>
    <row r="193">
      <c r="C193" s="12"/>
      <c r="H193" s="13"/>
    </row>
    <row r="194">
      <c r="C194" s="12"/>
      <c r="H194" s="13"/>
    </row>
    <row r="195">
      <c r="C195" s="12"/>
      <c r="H195" s="13"/>
    </row>
    <row r="196">
      <c r="C196" s="12"/>
      <c r="H196" s="13"/>
    </row>
    <row r="197">
      <c r="C197" s="12"/>
      <c r="H197" s="13"/>
    </row>
    <row r="198">
      <c r="C198" s="12"/>
      <c r="H198" s="13"/>
    </row>
    <row r="199">
      <c r="C199" s="12"/>
      <c r="H199" s="13"/>
    </row>
    <row r="200">
      <c r="C200" s="12"/>
      <c r="H200" s="13"/>
    </row>
    <row r="201">
      <c r="C201" s="12"/>
      <c r="H201" s="13"/>
    </row>
    <row r="202">
      <c r="C202" s="12"/>
      <c r="H202" s="13"/>
    </row>
    <row r="203">
      <c r="C203" s="12"/>
      <c r="H203" s="13"/>
    </row>
    <row r="204">
      <c r="C204" s="12"/>
      <c r="H204" s="13"/>
    </row>
    <row r="205">
      <c r="C205" s="12"/>
      <c r="H205" s="13"/>
    </row>
    <row r="206">
      <c r="C206" s="12"/>
      <c r="H206" s="13"/>
    </row>
    <row r="207">
      <c r="C207" s="12"/>
      <c r="H207" s="13"/>
    </row>
    <row r="208">
      <c r="C208" s="12"/>
      <c r="H208" s="13"/>
    </row>
    <row r="209">
      <c r="C209" s="12"/>
      <c r="H209" s="13"/>
    </row>
    <row r="210">
      <c r="C210" s="12"/>
      <c r="H210" s="13"/>
    </row>
    <row r="211">
      <c r="C211" s="12"/>
      <c r="H211" s="13"/>
    </row>
    <row r="212">
      <c r="C212" s="12"/>
      <c r="H212" s="13"/>
    </row>
    <row r="213">
      <c r="C213" s="12"/>
      <c r="H213" s="13"/>
    </row>
    <row r="214">
      <c r="C214" s="12"/>
      <c r="H214" s="13"/>
    </row>
    <row r="215">
      <c r="C215" s="12"/>
      <c r="H215" s="13"/>
    </row>
    <row r="216">
      <c r="C216" s="12"/>
      <c r="H216" s="13"/>
    </row>
    <row r="217">
      <c r="C217" s="12"/>
      <c r="H217" s="13"/>
    </row>
    <row r="218">
      <c r="C218" s="12"/>
      <c r="H218" s="13"/>
    </row>
    <row r="219">
      <c r="C219" s="12"/>
      <c r="H219" s="13"/>
    </row>
    <row r="220">
      <c r="C220" s="12"/>
      <c r="H220" s="13"/>
    </row>
    <row r="221">
      <c r="C221" s="12"/>
      <c r="H221" s="13"/>
    </row>
    <row r="222">
      <c r="C222" s="12"/>
      <c r="H222" s="13"/>
    </row>
    <row r="223">
      <c r="C223" s="12"/>
      <c r="H223" s="13"/>
    </row>
    <row r="224">
      <c r="C224" s="12"/>
      <c r="H224" s="13"/>
    </row>
    <row r="225">
      <c r="C225" s="12"/>
      <c r="H225" s="13"/>
    </row>
    <row r="226">
      <c r="C226" s="12"/>
      <c r="H226" s="13"/>
    </row>
    <row r="227">
      <c r="C227" s="12"/>
      <c r="H227" s="13"/>
    </row>
    <row r="228">
      <c r="C228" s="12"/>
      <c r="H228" s="13"/>
    </row>
    <row r="229">
      <c r="C229" s="12"/>
      <c r="H229" s="13"/>
    </row>
    <row r="230">
      <c r="C230" s="12"/>
      <c r="H230" s="13"/>
    </row>
    <row r="231">
      <c r="C231" s="12"/>
      <c r="H231" s="13"/>
    </row>
    <row r="232">
      <c r="C232" s="12"/>
      <c r="H232" s="13"/>
    </row>
    <row r="233">
      <c r="C233" s="12"/>
      <c r="H233" s="13"/>
    </row>
    <row r="234">
      <c r="C234" s="12"/>
      <c r="H234" s="13"/>
    </row>
    <row r="235">
      <c r="C235" s="12"/>
      <c r="H235" s="13"/>
    </row>
    <row r="236">
      <c r="C236" s="12"/>
      <c r="H236" s="13"/>
    </row>
    <row r="237">
      <c r="C237" s="12"/>
      <c r="H237" s="13"/>
    </row>
    <row r="238">
      <c r="C238" s="12"/>
      <c r="H238" s="13"/>
    </row>
    <row r="239">
      <c r="C239" s="12"/>
      <c r="H239" s="13"/>
    </row>
    <row r="240">
      <c r="C240" s="12"/>
      <c r="H240" s="13"/>
    </row>
    <row r="241">
      <c r="C241" s="12"/>
      <c r="H241" s="13"/>
    </row>
    <row r="242">
      <c r="C242" s="12"/>
      <c r="H242" s="13"/>
    </row>
    <row r="243">
      <c r="C243" s="12"/>
      <c r="H243" s="13"/>
    </row>
    <row r="244">
      <c r="C244" s="12"/>
      <c r="H244" s="13"/>
    </row>
    <row r="245">
      <c r="C245" s="12"/>
      <c r="H245" s="13"/>
    </row>
    <row r="246">
      <c r="C246" s="12"/>
      <c r="H246" s="13"/>
    </row>
    <row r="247">
      <c r="C247" s="12"/>
      <c r="H247" s="13"/>
    </row>
    <row r="248">
      <c r="C248" s="12"/>
      <c r="H248" s="13"/>
    </row>
    <row r="249">
      <c r="C249" s="12"/>
      <c r="H249" s="13"/>
    </row>
    <row r="250">
      <c r="C250" s="12"/>
      <c r="H250" s="13"/>
    </row>
    <row r="251">
      <c r="C251" s="12"/>
      <c r="H251" s="13"/>
    </row>
    <row r="252">
      <c r="C252" s="12"/>
      <c r="H252" s="13"/>
    </row>
    <row r="253">
      <c r="C253" s="12"/>
      <c r="H253" s="13"/>
    </row>
    <row r="254">
      <c r="C254" s="12"/>
      <c r="H254" s="13"/>
    </row>
    <row r="255">
      <c r="C255" s="12"/>
      <c r="H255" s="13"/>
    </row>
    <row r="256">
      <c r="C256" s="12"/>
      <c r="H256" s="13"/>
    </row>
    <row r="257">
      <c r="C257" s="12"/>
      <c r="H257" s="13"/>
    </row>
    <row r="258">
      <c r="C258" s="12"/>
      <c r="H258" s="13"/>
    </row>
    <row r="259">
      <c r="C259" s="12"/>
      <c r="H259" s="13"/>
    </row>
    <row r="260">
      <c r="C260" s="12"/>
      <c r="H260" s="13"/>
    </row>
    <row r="261">
      <c r="C261" s="12"/>
      <c r="H261" s="13"/>
    </row>
    <row r="262">
      <c r="C262" s="12"/>
      <c r="H262" s="13"/>
    </row>
    <row r="263">
      <c r="C263" s="12"/>
      <c r="H263" s="13"/>
    </row>
    <row r="264">
      <c r="C264" s="12"/>
      <c r="H264" s="13"/>
    </row>
    <row r="265">
      <c r="C265" s="12"/>
      <c r="H265" s="13"/>
    </row>
    <row r="266">
      <c r="C266" s="12"/>
      <c r="H266" s="13"/>
    </row>
    <row r="267">
      <c r="C267" s="12"/>
      <c r="H267" s="13"/>
    </row>
    <row r="268">
      <c r="C268" s="12"/>
      <c r="H268" s="13"/>
    </row>
    <row r="269">
      <c r="C269" s="12"/>
      <c r="H269" s="13"/>
    </row>
    <row r="270">
      <c r="C270" s="12"/>
      <c r="H270" s="13"/>
    </row>
    <row r="271">
      <c r="C271" s="12"/>
      <c r="H271" s="13"/>
    </row>
    <row r="272">
      <c r="C272" s="12"/>
      <c r="H272" s="13"/>
    </row>
    <row r="273">
      <c r="C273" s="12"/>
      <c r="H273" s="13"/>
    </row>
    <row r="274">
      <c r="C274" s="12"/>
      <c r="H274" s="13"/>
    </row>
    <row r="275">
      <c r="C275" s="12"/>
      <c r="H275" s="13"/>
    </row>
    <row r="276">
      <c r="C276" s="12"/>
      <c r="H276" s="13"/>
    </row>
    <row r="277">
      <c r="C277" s="12"/>
      <c r="H277" s="13"/>
    </row>
    <row r="278">
      <c r="C278" s="12"/>
      <c r="H278" s="13"/>
    </row>
    <row r="279">
      <c r="C279" s="12"/>
      <c r="H279" s="13"/>
    </row>
    <row r="280">
      <c r="C280" s="12"/>
      <c r="H280" s="13"/>
    </row>
    <row r="281">
      <c r="C281" s="12"/>
      <c r="H281" s="13"/>
    </row>
    <row r="282">
      <c r="C282" s="12"/>
      <c r="H282" s="13"/>
    </row>
    <row r="283">
      <c r="C283" s="12"/>
      <c r="H283" s="13"/>
    </row>
    <row r="284">
      <c r="C284" s="12"/>
      <c r="H284" s="13"/>
    </row>
    <row r="285">
      <c r="C285" s="12"/>
      <c r="H285" s="13"/>
    </row>
    <row r="286">
      <c r="C286" s="12"/>
      <c r="H286" s="13"/>
    </row>
    <row r="287">
      <c r="C287" s="12"/>
      <c r="H287" s="13"/>
    </row>
    <row r="288">
      <c r="C288" s="12"/>
      <c r="H288" s="13"/>
    </row>
    <row r="289">
      <c r="C289" s="12"/>
      <c r="H289" s="13"/>
    </row>
    <row r="290">
      <c r="C290" s="12"/>
      <c r="H290" s="13"/>
    </row>
    <row r="291">
      <c r="C291" s="12"/>
      <c r="H291" s="13"/>
    </row>
    <row r="292">
      <c r="C292" s="12"/>
      <c r="H292" s="13"/>
    </row>
    <row r="293">
      <c r="C293" s="12"/>
      <c r="H293" s="13"/>
    </row>
    <row r="294">
      <c r="C294" s="12"/>
      <c r="H294" s="13"/>
    </row>
    <row r="295">
      <c r="C295" s="12"/>
      <c r="H295" s="13"/>
    </row>
    <row r="296">
      <c r="C296" s="12"/>
      <c r="H296" s="13"/>
    </row>
    <row r="297">
      <c r="C297" s="12"/>
      <c r="H297" s="13"/>
    </row>
    <row r="298">
      <c r="C298" s="12"/>
      <c r="H298" s="13"/>
    </row>
    <row r="299">
      <c r="C299" s="12"/>
      <c r="H299" s="13"/>
    </row>
    <row r="300">
      <c r="C300" s="12"/>
      <c r="H300" s="13"/>
    </row>
    <row r="301">
      <c r="C301" s="12"/>
      <c r="H301" s="13"/>
    </row>
    <row r="302">
      <c r="C302" s="12"/>
      <c r="H302" s="13"/>
    </row>
    <row r="303">
      <c r="C303" s="12"/>
      <c r="H303" s="13"/>
    </row>
    <row r="304">
      <c r="C304" s="12"/>
      <c r="H304" s="13"/>
    </row>
    <row r="305">
      <c r="C305" s="12"/>
      <c r="H305" s="13"/>
    </row>
    <row r="306">
      <c r="C306" s="12"/>
      <c r="H306" s="13"/>
    </row>
    <row r="307">
      <c r="C307" s="12"/>
      <c r="H307" s="13"/>
    </row>
    <row r="308">
      <c r="C308" s="12"/>
      <c r="H308" s="13"/>
    </row>
    <row r="309">
      <c r="C309" s="12"/>
      <c r="H309" s="13"/>
    </row>
    <row r="310">
      <c r="C310" s="12"/>
      <c r="H310" s="13"/>
    </row>
    <row r="311">
      <c r="C311" s="12"/>
      <c r="H311" s="13"/>
    </row>
    <row r="312">
      <c r="C312" s="12"/>
      <c r="H312" s="13"/>
    </row>
    <row r="313">
      <c r="C313" s="12"/>
      <c r="H313" s="13"/>
    </row>
    <row r="314">
      <c r="C314" s="12"/>
      <c r="H314" s="13"/>
    </row>
    <row r="315">
      <c r="C315" s="12"/>
      <c r="H315" s="13"/>
    </row>
    <row r="316">
      <c r="C316" s="12"/>
      <c r="H316" s="13"/>
    </row>
    <row r="317">
      <c r="C317" s="12"/>
      <c r="H317" s="13"/>
    </row>
    <row r="318">
      <c r="C318" s="12"/>
      <c r="H318" s="13"/>
    </row>
    <row r="319">
      <c r="C319" s="12"/>
      <c r="H319" s="13"/>
    </row>
    <row r="320">
      <c r="C320" s="12"/>
      <c r="H320" s="13"/>
    </row>
    <row r="321">
      <c r="C321" s="12"/>
      <c r="H321" s="13"/>
    </row>
    <row r="322">
      <c r="C322" s="12"/>
      <c r="H322" s="13"/>
    </row>
    <row r="323">
      <c r="C323" s="12"/>
      <c r="H323" s="13"/>
    </row>
    <row r="324">
      <c r="C324" s="12"/>
      <c r="H324" s="13"/>
    </row>
    <row r="325">
      <c r="C325" s="12"/>
      <c r="H325" s="13"/>
    </row>
    <row r="326">
      <c r="C326" s="12"/>
      <c r="H326" s="13"/>
    </row>
    <row r="327">
      <c r="C327" s="12"/>
      <c r="H327" s="13"/>
    </row>
    <row r="328">
      <c r="C328" s="12"/>
      <c r="H328" s="13"/>
    </row>
    <row r="329">
      <c r="C329" s="12"/>
      <c r="H329" s="13"/>
    </row>
    <row r="330">
      <c r="C330" s="12"/>
      <c r="H330" s="13"/>
    </row>
    <row r="331">
      <c r="C331" s="12"/>
      <c r="H331" s="13"/>
    </row>
    <row r="332">
      <c r="C332" s="12"/>
      <c r="H332" s="13"/>
    </row>
    <row r="333">
      <c r="C333" s="12"/>
      <c r="H333" s="13"/>
    </row>
    <row r="334">
      <c r="C334" s="12"/>
      <c r="H334" s="13"/>
    </row>
    <row r="335">
      <c r="C335" s="12"/>
      <c r="H335" s="13"/>
    </row>
    <row r="336">
      <c r="C336" s="12"/>
      <c r="H336" s="13"/>
    </row>
    <row r="337">
      <c r="C337" s="12"/>
      <c r="H337" s="13"/>
    </row>
    <row r="338">
      <c r="C338" s="12"/>
      <c r="H338" s="13"/>
    </row>
    <row r="339">
      <c r="C339" s="12"/>
      <c r="H339" s="13"/>
    </row>
    <row r="340">
      <c r="C340" s="12"/>
      <c r="H340" s="13"/>
    </row>
    <row r="341">
      <c r="C341" s="12"/>
      <c r="H341" s="13"/>
    </row>
    <row r="342">
      <c r="C342" s="12"/>
      <c r="H342" s="13"/>
    </row>
    <row r="343">
      <c r="C343" s="12"/>
      <c r="H343" s="13"/>
    </row>
    <row r="344">
      <c r="C344" s="12"/>
      <c r="H344" s="13"/>
    </row>
    <row r="345">
      <c r="C345" s="12"/>
      <c r="H345" s="13"/>
    </row>
    <row r="346">
      <c r="C346" s="12"/>
      <c r="H346" s="13"/>
    </row>
    <row r="347">
      <c r="C347" s="12"/>
      <c r="H347" s="13"/>
    </row>
    <row r="348">
      <c r="C348" s="12"/>
      <c r="H348" s="13"/>
    </row>
    <row r="349">
      <c r="C349" s="12"/>
      <c r="H349" s="13"/>
    </row>
    <row r="350">
      <c r="C350" s="12"/>
      <c r="H350" s="13"/>
    </row>
    <row r="351">
      <c r="C351" s="12"/>
      <c r="H351" s="13"/>
    </row>
    <row r="352">
      <c r="C352" s="12"/>
      <c r="H352" s="13"/>
    </row>
    <row r="353">
      <c r="C353" s="12"/>
      <c r="H353" s="13"/>
    </row>
    <row r="354">
      <c r="C354" s="12"/>
      <c r="H354" s="13"/>
    </row>
    <row r="355">
      <c r="C355" s="12"/>
      <c r="H355" s="13"/>
    </row>
    <row r="356">
      <c r="C356" s="12"/>
      <c r="H356" s="13"/>
    </row>
    <row r="357">
      <c r="C357" s="12"/>
      <c r="H357" s="13"/>
    </row>
    <row r="358">
      <c r="C358" s="12"/>
      <c r="H358" s="13"/>
    </row>
    <row r="359">
      <c r="C359" s="12"/>
      <c r="H359" s="13"/>
    </row>
    <row r="360">
      <c r="C360" s="12"/>
      <c r="H360" s="13"/>
    </row>
    <row r="361">
      <c r="C361" s="12"/>
      <c r="H361" s="13"/>
    </row>
    <row r="362">
      <c r="C362" s="12"/>
      <c r="H362" s="13"/>
    </row>
    <row r="363">
      <c r="C363" s="12"/>
      <c r="H363" s="13"/>
    </row>
    <row r="364">
      <c r="C364" s="12"/>
      <c r="H364" s="13"/>
    </row>
    <row r="365">
      <c r="C365" s="12"/>
      <c r="H365" s="13"/>
    </row>
    <row r="366">
      <c r="C366" s="12"/>
      <c r="H366" s="13"/>
    </row>
    <row r="367">
      <c r="C367" s="12"/>
      <c r="H367" s="13"/>
    </row>
    <row r="368">
      <c r="C368" s="12"/>
      <c r="H368" s="13"/>
    </row>
    <row r="369">
      <c r="C369" s="12"/>
      <c r="H369" s="13"/>
    </row>
    <row r="370">
      <c r="C370" s="12"/>
      <c r="H370" s="13"/>
    </row>
    <row r="371">
      <c r="C371" s="12"/>
      <c r="H371" s="13"/>
    </row>
    <row r="372">
      <c r="C372" s="12"/>
      <c r="H372" s="13"/>
    </row>
    <row r="373">
      <c r="C373" s="12"/>
      <c r="H373" s="13"/>
    </row>
    <row r="374">
      <c r="C374" s="12"/>
      <c r="H374" s="13"/>
    </row>
    <row r="375">
      <c r="C375" s="12"/>
      <c r="H375" s="13"/>
    </row>
    <row r="376">
      <c r="C376" s="12"/>
      <c r="H376" s="13"/>
    </row>
    <row r="377">
      <c r="C377" s="12"/>
      <c r="H377" s="13"/>
    </row>
    <row r="378">
      <c r="C378" s="12"/>
      <c r="H378" s="13"/>
    </row>
    <row r="379">
      <c r="C379" s="12"/>
      <c r="H379" s="13"/>
    </row>
    <row r="380">
      <c r="C380" s="12"/>
      <c r="H380" s="13"/>
    </row>
    <row r="381">
      <c r="C381" s="12"/>
      <c r="H381" s="13"/>
    </row>
    <row r="382">
      <c r="C382" s="12"/>
      <c r="H382" s="13"/>
    </row>
    <row r="383">
      <c r="C383" s="12"/>
      <c r="H383" s="13"/>
    </row>
    <row r="384">
      <c r="C384" s="12"/>
      <c r="H384" s="13"/>
    </row>
    <row r="385">
      <c r="C385" s="12"/>
      <c r="H385" s="13"/>
    </row>
    <row r="386">
      <c r="C386" s="12"/>
      <c r="H386" s="13"/>
    </row>
    <row r="387">
      <c r="C387" s="12"/>
      <c r="H387" s="13"/>
    </row>
    <row r="388">
      <c r="C388" s="12"/>
      <c r="H388" s="13"/>
    </row>
    <row r="389">
      <c r="C389" s="12"/>
      <c r="H389" s="13"/>
    </row>
    <row r="390">
      <c r="C390" s="12"/>
      <c r="H390" s="13"/>
    </row>
    <row r="391">
      <c r="C391" s="12"/>
      <c r="H391" s="13"/>
    </row>
    <row r="392">
      <c r="C392" s="12"/>
      <c r="H392" s="13"/>
    </row>
    <row r="393">
      <c r="C393" s="12"/>
      <c r="H393" s="13"/>
    </row>
    <row r="394">
      <c r="C394" s="12"/>
      <c r="H394" s="13"/>
    </row>
    <row r="395">
      <c r="C395" s="12"/>
      <c r="H395" s="13"/>
    </row>
    <row r="396">
      <c r="C396" s="12"/>
      <c r="H396" s="13"/>
    </row>
    <row r="397">
      <c r="C397" s="12"/>
      <c r="H397" s="13"/>
    </row>
    <row r="398">
      <c r="C398" s="12"/>
      <c r="H398" s="13"/>
    </row>
    <row r="399">
      <c r="C399" s="12"/>
      <c r="H399" s="13"/>
    </row>
    <row r="400">
      <c r="C400" s="12"/>
      <c r="H400" s="13"/>
    </row>
    <row r="401">
      <c r="C401" s="12"/>
      <c r="H401" s="13"/>
    </row>
    <row r="402">
      <c r="C402" s="12"/>
      <c r="H402" s="13"/>
    </row>
    <row r="403">
      <c r="C403" s="12"/>
      <c r="H403" s="13"/>
    </row>
    <row r="404">
      <c r="C404" s="12"/>
      <c r="H404" s="13"/>
    </row>
    <row r="405">
      <c r="C405" s="12"/>
      <c r="H405" s="13"/>
    </row>
    <row r="406">
      <c r="C406" s="12"/>
      <c r="H406" s="13"/>
    </row>
    <row r="407">
      <c r="C407" s="12"/>
      <c r="H407" s="13"/>
    </row>
    <row r="408">
      <c r="C408" s="12"/>
      <c r="H408" s="13"/>
    </row>
    <row r="409">
      <c r="C409" s="12"/>
      <c r="H409" s="13"/>
    </row>
    <row r="410">
      <c r="C410" s="12"/>
      <c r="H410" s="13"/>
    </row>
    <row r="411">
      <c r="C411" s="12"/>
      <c r="H411" s="13"/>
    </row>
    <row r="412">
      <c r="C412" s="12"/>
      <c r="H412" s="13"/>
    </row>
    <row r="413">
      <c r="C413" s="12"/>
      <c r="H413" s="13"/>
    </row>
    <row r="414">
      <c r="C414" s="12"/>
      <c r="H414" s="13"/>
    </row>
    <row r="415">
      <c r="C415" s="12"/>
      <c r="H415" s="13"/>
    </row>
    <row r="416">
      <c r="C416" s="12"/>
      <c r="H416" s="13"/>
    </row>
    <row r="417">
      <c r="C417" s="12"/>
      <c r="H417" s="13"/>
    </row>
    <row r="418">
      <c r="C418" s="12"/>
      <c r="H418" s="13"/>
    </row>
    <row r="419">
      <c r="C419" s="12"/>
      <c r="H419" s="13"/>
    </row>
    <row r="420">
      <c r="C420" s="12"/>
      <c r="H420" s="13"/>
    </row>
    <row r="421">
      <c r="C421" s="12"/>
      <c r="H421" s="13"/>
    </row>
    <row r="422">
      <c r="C422" s="12"/>
      <c r="H422" s="13"/>
    </row>
    <row r="423">
      <c r="C423" s="12"/>
      <c r="H423" s="13"/>
    </row>
    <row r="424">
      <c r="C424" s="12"/>
      <c r="H424" s="13"/>
    </row>
    <row r="425">
      <c r="C425" s="12"/>
      <c r="H425" s="13"/>
    </row>
    <row r="426">
      <c r="C426" s="12"/>
      <c r="H426" s="13"/>
    </row>
    <row r="427">
      <c r="C427" s="12"/>
      <c r="H427" s="13"/>
    </row>
    <row r="428">
      <c r="C428" s="12"/>
      <c r="H428" s="13"/>
    </row>
    <row r="429">
      <c r="C429" s="12"/>
      <c r="H429" s="13"/>
    </row>
    <row r="430">
      <c r="C430" s="12"/>
      <c r="H430" s="13"/>
    </row>
    <row r="431">
      <c r="C431" s="12"/>
      <c r="H431" s="13"/>
    </row>
    <row r="432">
      <c r="C432" s="12"/>
      <c r="H432" s="13"/>
    </row>
    <row r="433">
      <c r="C433" s="12"/>
      <c r="H433" s="13"/>
    </row>
    <row r="434">
      <c r="C434" s="12"/>
      <c r="H434" s="13"/>
    </row>
    <row r="435">
      <c r="C435" s="12"/>
      <c r="H435" s="13"/>
    </row>
    <row r="436">
      <c r="C436" s="12"/>
      <c r="H436" s="13"/>
    </row>
    <row r="437">
      <c r="C437" s="12"/>
      <c r="H437" s="13"/>
    </row>
    <row r="438">
      <c r="C438" s="12"/>
      <c r="H438" s="13"/>
    </row>
    <row r="439">
      <c r="C439" s="12"/>
      <c r="H439" s="13"/>
    </row>
    <row r="440">
      <c r="C440" s="12"/>
      <c r="H440" s="13"/>
    </row>
    <row r="441">
      <c r="C441" s="12"/>
      <c r="H441" s="13"/>
    </row>
    <row r="442">
      <c r="C442" s="12"/>
      <c r="H442" s="13"/>
    </row>
    <row r="443">
      <c r="C443" s="12"/>
      <c r="H443" s="13"/>
    </row>
    <row r="444">
      <c r="C444" s="12"/>
      <c r="H444" s="13"/>
    </row>
    <row r="445">
      <c r="C445" s="12"/>
      <c r="H445" s="13"/>
    </row>
    <row r="446">
      <c r="C446" s="12"/>
      <c r="H446" s="13"/>
    </row>
    <row r="447">
      <c r="C447" s="12"/>
      <c r="H447" s="13"/>
    </row>
    <row r="448">
      <c r="C448" s="12"/>
      <c r="H448" s="13"/>
    </row>
    <row r="449">
      <c r="C449" s="12"/>
      <c r="H449" s="13"/>
    </row>
    <row r="450">
      <c r="C450" s="12"/>
      <c r="H450" s="13"/>
    </row>
    <row r="451">
      <c r="C451" s="12"/>
      <c r="H451" s="13"/>
    </row>
    <row r="452">
      <c r="C452" s="12"/>
      <c r="H452" s="13"/>
    </row>
    <row r="453">
      <c r="C453" s="12"/>
      <c r="H453" s="13"/>
    </row>
    <row r="454">
      <c r="C454" s="12"/>
      <c r="H454" s="13"/>
    </row>
    <row r="455">
      <c r="C455" s="12"/>
      <c r="H455" s="13"/>
    </row>
    <row r="456">
      <c r="C456" s="12"/>
      <c r="H456" s="13"/>
    </row>
    <row r="457">
      <c r="C457" s="12"/>
      <c r="H457" s="13"/>
    </row>
    <row r="458">
      <c r="C458" s="12"/>
      <c r="H458" s="13"/>
    </row>
    <row r="459">
      <c r="C459" s="12"/>
      <c r="H459" s="13"/>
    </row>
    <row r="460">
      <c r="C460" s="12"/>
      <c r="H460" s="13"/>
    </row>
    <row r="461">
      <c r="C461" s="12"/>
      <c r="H461" s="13"/>
    </row>
    <row r="462">
      <c r="C462" s="12"/>
      <c r="H462" s="13"/>
    </row>
    <row r="463">
      <c r="C463" s="12"/>
      <c r="H463" s="13"/>
    </row>
    <row r="464">
      <c r="C464" s="12"/>
      <c r="H464" s="13"/>
    </row>
    <row r="465">
      <c r="C465" s="12"/>
      <c r="H465" s="13"/>
    </row>
    <row r="466">
      <c r="C466" s="12"/>
      <c r="H466" s="13"/>
    </row>
    <row r="467">
      <c r="C467" s="12"/>
      <c r="H467" s="13"/>
    </row>
    <row r="468">
      <c r="C468" s="12"/>
      <c r="H468" s="13"/>
    </row>
    <row r="469">
      <c r="C469" s="12"/>
      <c r="H469" s="13"/>
    </row>
    <row r="470">
      <c r="C470" s="12"/>
      <c r="H470" s="13"/>
    </row>
    <row r="471">
      <c r="C471" s="12"/>
      <c r="H471" s="13"/>
    </row>
    <row r="472">
      <c r="C472" s="12"/>
      <c r="H472" s="13"/>
    </row>
    <row r="473">
      <c r="C473" s="12"/>
      <c r="H473" s="13"/>
    </row>
    <row r="474">
      <c r="C474" s="12"/>
      <c r="H474" s="13"/>
    </row>
    <row r="475">
      <c r="C475" s="12"/>
      <c r="H475" s="13"/>
    </row>
    <row r="476">
      <c r="C476" s="12"/>
      <c r="H476" s="13"/>
    </row>
    <row r="477">
      <c r="C477" s="12"/>
      <c r="H477" s="13"/>
    </row>
    <row r="478">
      <c r="C478" s="12"/>
      <c r="H478" s="13"/>
    </row>
    <row r="479">
      <c r="C479" s="12"/>
      <c r="H479" s="13"/>
    </row>
    <row r="480">
      <c r="C480" s="12"/>
      <c r="H480" s="13"/>
    </row>
    <row r="481">
      <c r="C481" s="12"/>
      <c r="H481" s="13"/>
    </row>
    <row r="482">
      <c r="C482" s="12"/>
      <c r="H482" s="13"/>
    </row>
    <row r="483">
      <c r="C483" s="12"/>
      <c r="H483" s="13"/>
    </row>
    <row r="484">
      <c r="C484" s="12"/>
      <c r="H484" s="13"/>
    </row>
    <row r="485">
      <c r="C485" s="12"/>
      <c r="H485" s="13"/>
    </row>
    <row r="486">
      <c r="C486" s="12"/>
      <c r="H486" s="13"/>
    </row>
    <row r="487">
      <c r="C487" s="12"/>
      <c r="H487" s="13"/>
    </row>
    <row r="488">
      <c r="C488" s="12"/>
      <c r="H488" s="13"/>
    </row>
    <row r="489">
      <c r="C489" s="12"/>
      <c r="H489" s="13"/>
    </row>
    <row r="490">
      <c r="C490" s="12"/>
      <c r="H490" s="13"/>
    </row>
    <row r="491">
      <c r="C491" s="12"/>
      <c r="H491" s="13"/>
    </row>
    <row r="492">
      <c r="C492" s="12"/>
      <c r="H492" s="13"/>
    </row>
    <row r="493">
      <c r="C493" s="12"/>
      <c r="H493" s="13"/>
    </row>
    <row r="494">
      <c r="C494" s="12"/>
      <c r="H494" s="13"/>
    </row>
    <row r="495">
      <c r="C495" s="12"/>
      <c r="H495" s="13"/>
    </row>
    <row r="496">
      <c r="C496" s="12"/>
      <c r="H496" s="13"/>
    </row>
    <row r="497">
      <c r="C497" s="12"/>
      <c r="H497" s="13"/>
    </row>
    <row r="498">
      <c r="C498" s="12"/>
      <c r="H498" s="13"/>
    </row>
    <row r="499">
      <c r="C499" s="12"/>
      <c r="H499" s="13"/>
    </row>
    <row r="500">
      <c r="C500" s="12"/>
      <c r="H500" s="13"/>
    </row>
    <row r="501">
      <c r="C501" s="12"/>
      <c r="H501" s="13"/>
    </row>
    <row r="502">
      <c r="C502" s="12"/>
      <c r="H502" s="13"/>
    </row>
    <row r="503">
      <c r="C503" s="12"/>
      <c r="H503" s="13"/>
    </row>
    <row r="504">
      <c r="C504" s="12"/>
      <c r="H504" s="13"/>
    </row>
    <row r="505">
      <c r="C505" s="12"/>
      <c r="H505" s="13"/>
    </row>
    <row r="506">
      <c r="C506" s="12"/>
      <c r="H506" s="13"/>
    </row>
    <row r="507">
      <c r="C507" s="12"/>
      <c r="H507" s="13"/>
    </row>
    <row r="508">
      <c r="C508" s="12"/>
      <c r="H508" s="13"/>
    </row>
    <row r="509">
      <c r="C509" s="12"/>
      <c r="H509" s="13"/>
    </row>
    <row r="510">
      <c r="C510" s="12"/>
      <c r="H510" s="13"/>
    </row>
    <row r="511">
      <c r="C511" s="12"/>
      <c r="H511" s="13"/>
    </row>
    <row r="512">
      <c r="C512" s="12"/>
      <c r="H512" s="13"/>
    </row>
    <row r="513">
      <c r="C513" s="12"/>
      <c r="H513" s="13"/>
    </row>
    <row r="514">
      <c r="C514" s="12"/>
      <c r="H514" s="13"/>
    </row>
    <row r="515">
      <c r="C515" s="12"/>
      <c r="H515" s="13"/>
    </row>
    <row r="516">
      <c r="C516" s="12"/>
      <c r="H516" s="13"/>
    </row>
    <row r="517">
      <c r="C517" s="12"/>
      <c r="H517" s="13"/>
    </row>
    <row r="518">
      <c r="C518" s="12"/>
      <c r="H518" s="13"/>
    </row>
    <row r="519">
      <c r="C519" s="12"/>
      <c r="H519" s="13"/>
    </row>
    <row r="520">
      <c r="C520" s="12"/>
      <c r="H520" s="13"/>
    </row>
    <row r="521">
      <c r="C521" s="12"/>
      <c r="H521" s="13"/>
    </row>
    <row r="522">
      <c r="C522" s="12"/>
      <c r="H522" s="13"/>
    </row>
    <row r="523">
      <c r="C523" s="12"/>
      <c r="H523" s="13"/>
    </row>
    <row r="524">
      <c r="C524" s="12"/>
      <c r="H524" s="13"/>
    </row>
    <row r="525">
      <c r="C525" s="12"/>
      <c r="H525" s="13"/>
    </row>
    <row r="526">
      <c r="C526" s="12"/>
      <c r="H526" s="13"/>
    </row>
    <row r="527">
      <c r="C527" s="12"/>
      <c r="H527" s="13"/>
    </row>
    <row r="528">
      <c r="C528" s="12"/>
      <c r="H528" s="13"/>
    </row>
    <row r="529">
      <c r="C529" s="12"/>
      <c r="H529" s="13"/>
    </row>
    <row r="530">
      <c r="C530" s="12"/>
      <c r="H530" s="13"/>
    </row>
    <row r="531">
      <c r="C531" s="12"/>
      <c r="H531" s="13"/>
    </row>
    <row r="532">
      <c r="C532" s="12"/>
      <c r="H532" s="13"/>
    </row>
    <row r="533">
      <c r="C533" s="12"/>
      <c r="H533" s="13"/>
    </row>
    <row r="534">
      <c r="C534" s="12"/>
      <c r="H534" s="13"/>
    </row>
    <row r="535">
      <c r="C535" s="12"/>
      <c r="H535" s="13"/>
    </row>
    <row r="536">
      <c r="C536" s="12"/>
      <c r="H536" s="13"/>
    </row>
    <row r="537">
      <c r="C537" s="12"/>
      <c r="H537" s="13"/>
    </row>
    <row r="538">
      <c r="C538" s="12"/>
      <c r="H538" s="13"/>
    </row>
    <row r="539">
      <c r="C539" s="12"/>
      <c r="H539" s="13"/>
    </row>
    <row r="540">
      <c r="C540" s="12"/>
      <c r="H540" s="13"/>
    </row>
    <row r="541">
      <c r="C541" s="12"/>
      <c r="H541" s="13"/>
    </row>
    <row r="542">
      <c r="C542" s="12"/>
      <c r="H542" s="13"/>
    </row>
    <row r="543">
      <c r="C543" s="12"/>
      <c r="H543" s="13"/>
    </row>
    <row r="544">
      <c r="C544" s="12"/>
      <c r="H544" s="13"/>
    </row>
    <row r="545">
      <c r="C545" s="12"/>
      <c r="H545" s="13"/>
    </row>
    <row r="546">
      <c r="C546" s="12"/>
      <c r="H546" s="13"/>
    </row>
    <row r="547">
      <c r="C547" s="12"/>
      <c r="H547" s="13"/>
    </row>
    <row r="548">
      <c r="C548" s="12"/>
      <c r="H548" s="13"/>
    </row>
    <row r="549">
      <c r="C549" s="12"/>
      <c r="H549" s="13"/>
    </row>
    <row r="550">
      <c r="C550" s="12"/>
      <c r="H550" s="13"/>
    </row>
    <row r="551">
      <c r="C551" s="12"/>
      <c r="H551" s="13"/>
    </row>
    <row r="552">
      <c r="C552" s="12"/>
      <c r="H552" s="13"/>
    </row>
    <row r="553">
      <c r="C553" s="12"/>
      <c r="H553" s="13"/>
    </row>
    <row r="554">
      <c r="C554" s="12"/>
      <c r="H554" s="13"/>
    </row>
    <row r="555">
      <c r="C555" s="12"/>
      <c r="H555" s="13"/>
    </row>
    <row r="556">
      <c r="C556" s="12"/>
      <c r="H556" s="13"/>
    </row>
    <row r="557">
      <c r="C557" s="12"/>
      <c r="H557" s="13"/>
    </row>
    <row r="558">
      <c r="C558" s="12"/>
      <c r="H558" s="13"/>
    </row>
    <row r="559">
      <c r="C559" s="12"/>
      <c r="H559" s="13"/>
    </row>
    <row r="560">
      <c r="C560" s="12"/>
      <c r="H560" s="13"/>
    </row>
    <row r="561">
      <c r="C561" s="12"/>
      <c r="H561" s="13"/>
    </row>
    <row r="562">
      <c r="C562" s="12"/>
      <c r="H562" s="13"/>
    </row>
    <row r="563">
      <c r="C563" s="12"/>
      <c r="H563" s="13"/>
    </row>
    <row r="564">
      <c r="C564" s="12"/>
      <c r="H564" s="13"/>
    </row>
    <row r="565">
      <c r="C565" s="12"/>
      <c r="H565" s="13"/>
    </row>
    <row r="566">
      <c r="C566" s="12"/>
      <c r="H566" s="13"/>
    </row>
    <row r="567">
      <c r="C567" s="12"/>
      <c r="H567" s="13"/>
    </row>
    <row r="568">
      <c r="C568" s="12"/>
      <c r="H568" s="13"/>
    </row>
    <row r="569">
      <c r="C569" s="12"/>
      <c r="H569" s="13"/>
    </row>
    <row r="570">
      <c r="C570" s="12"/>
      <c r="H570" s="13"/>
    </row>
    <row r="571">
      <c r="C571" s="12"/>
      <c r="H571" s="13"/>
    </row>
    <row r="572">
      <c r="C572" s="12"/>
      <c r="H572" s="13"/>
    </row>
    <row r="573">
      <c r="C573" s="12"/>
      <c r="H573" s="13"/>
    </row>
    <row r="574">
      <c r="C574" s="12"/>
      <c r="H574" s="13"/>
    </row>
    <row r="575">
      <c r="C575" s="12"/>
      <c r="H575" s="13"/>
    </row>
    <row r="576">
      <c r="C576" s="12"/>
      <c r="H576" s="13"/>
    </row>
    <row r="577">
      <c r="C577" s="12"/>
      <c r="H577" s="13"/>
    </row>
    <row r="578">
      <c r="C578" s="12"/>
      <c r="H578" s="13"/>
    </row>
    <row r="579">
      <c r="C579" s="12"/>
      <c r="H579" s="13"/>
    </row>
    <row r="580">
      <c r="C580" s="12"/>
      <c r="H580" s="13"/>
    </row>
    <row r="581">
      <c r="C581" s="12"/>
      <c r="H581" s="13"/>
    </row>
    <row r="582">
      <c r="C582" s="12"/>
      <c r="H582" s="13"/>
    </row>
    <row r="583">
      <c r="C583" s="12"/>
      <c r="H583" s="13"/>
    </row>
    <row r="584">
      <c r="C584" s="12"/>
      <c r="H584" s="13"/>
    </row>
    <row r="585">
      <c r="C585" s="12"/>
      <c r="H585" s="13"/>
    </row>
    <row r="586">
      <c r="C586" s="12"/>
      <c r="H586" s="13"/>
    </row>
    <row r="587">
      <c r="C587" s="12"/>
      <c r="H587" s="13"/>
    </row>
    <row r="588">
      <c r="C588" s="12"/>
      <c r="H588" s="13"/>
    </row>
    <row r="589">
      <c r="C589" s="12"/>
      <c r="H589" s="13"/>
    </row>
    <row r="590">
      <c r="C590" s="12"/>
      <c r="H590" s="13"/>
    </row>
    <row r="591">
      <c r="C591" s="12"/>
      <c r="H591" s="13"/>
    </row>
    <row r="592">
      <c r="C592" s="12"/>
      <c r="H592" s="13"/>
    </row>
    <row r="593">
      <c r="C593" s="12"/>
      <c r="H593" s="13"/>
    </row>
    <row r="594">
      <c r="C594" s="12"/>
      <c r="H594" s="13"/>
    </row>
    <row r="595">
      <c r="C595" s="12"/>
      <c r="H595" s="13"/>
    </row>
    <row r="596">
      <c r="C596" s="12"/>
      <c r="H596" s="13"/>
    </row>
    <row r="597">
      <c r="C597" s="12"/>
      <c r="H597" s="13"/>
    </row>
    <row r="598">
      <c r="C598" s="12"/>
      <c r="H598" s="13"/>
    </row>
    <row r="599">
      <c r="C599" s="12"/>
      <c r="H599" s="13"/>
    </row>
    <row r="600">
      <c r="C600" s="12"/>
      <c r="H600" s="13"/>
    </row>
    <row r="601">
      <c r="C601" s="12"/>
      <c r="H601" s="13"/>
    </row>
    <row r="602">
      <c r="C602" s="12"/>
      <c r="H602" s="13"/>
    </row>
    <row r="603">
      <c r="C603" s="12"/>
      <c r="H603" s="13"/>
    </row>
    <row r="604">
      <c r="C604" s="12"/>
      <c r="H604" s="13"/>
    </row>
    <row r="605">
      <c r="C605" s="12"/>
      <c r="H605" s="13"/>
    </row>
    <row r="606">
      <c r="C606" s="12"/>
      <c r="H606" s="13"/>
    </row>
    <row r="607">
      <c r="C607" s="12"/>
      <c r="H607" s="13"/>
    </row>
    <row r="608">
      <c r="C608" s="12"/>
      <c r="H608" s="13"/>
    </row>
    <row r="609">
      <c r="C609" s="12"/>
      <c r="H609" s="13"/>
    </row>
    <row r="610">
      <c r="C610" s="12"/>
      <c r="H610" s="13"/>
    </row>
    <row r="611">
      <c r="C611" s="12"/>
      <c r="H611" s="13"/>
    </row>
    <row r="612">
      <c r="C612" s="12"/>
      <c r="H612" s="13"/>
    </row>
    <row r="613">
      <c r="C613" s="12"/>
      <c r="H613" s="13"/>
    </row>
    <row r="614">
      <c r="C614" s="12"/>
      <c r="H614" s="13"/>
    </row>
    <row r="615">
      <c r="C615" s="12"/>
      <c r="H615" s="13"/>
    </row>
    <row r="616">
      <c r="C616" s="12"/>
      <c r="H616" s="13"/>
    </row>
    <row r="617">
      <c r="C617" s="12"/>
      <c r="H617" s="13"/>
    </row>
    <row r="618">
      <c r="C618" s="12"/>
      <c r="H618" s="13"/>
    </row>
    <row r="619">
      <c r="C619" s="12"/>
      <c r="H619" s="13"/>
    </row>
    <row r="620">
      <c r="C620" s="12"/>
      <c r="H620" s="13"/>
    </row>
    <row r="621">
      <c r="C621" s="12"/>
      <c r="H621" s="13"/>
    </row>
    <row r="622">
      <c r="C622" s="12"/>
      <c r="H622" s="13"/>
    </row>
    <row r="623">
      <c r="C623" s="12"/>
      <c r="H623" s="13"/>
    </row>
    <row r="624">
      <c r="C624" s="12"/>
      <c r="H624" s="13"/>
    </row>
    <row r="625">
      <c r="C625" s="12"/>
      <c r="H625" s="13"/>
    </row>
    <row r="626">
      <c r="C626" s="12"/>
      <c r="H626" s="13"/>
    </row>
    <row r="627">
      <c r="C627" s="12"/>
      <c r="H627" s="13"/>
    </row>
    <row r="628">
      <c r="C628" s="12"/>
      <c r="H628" s="13"/>
    </row>
    <row r="629">
      <c r="C629" s="12"/>
      <c r="H629" s="13"/>
    </row>
    <row r="630">
      <c r="C630" s="12"/>
      <c r="H630" s="13"/>
    </row>
    <row r="631">
      <c r="C631" s="12"/>
      <c r="H631" s="13"/>
    </row>
    <row r="632">
      <c r="C632" s="12"/>
      <c r="H632" s="13"/>
    </row>
    <row r="633">
      <c r="C633" s="12"/>
      <c r="H633" s="13"/>
    </row>
    <row r="634">
      <c r="C634" s="12"/>
      <c r="H634" s="13"/>
    </row>
    <row r="635">
      <c r="C635" s="12"/>
      <c r="H635" s="13"/>
    </row>
    <row r="636">
      <c r="C636" s="12"/>
      <c r="H636" s="13"/>
    </row>
    <row r="637">
      <c r="C637" s="12"/>
      <c r="H637" s="13"/>
    </row>
    <row r="638">
      <c r="C638" s="12"/>
      <c r="H638" s="13"/>
    </row>
    <row r="639">
      <c r="C639" s="12"/>
      <c r="H639" s="13"/>
    </row>
    <row r="640">
      <c r="C640" s="12"/>
      <c r="H640" s="13"/>
    </row>
    <row r="641">
      <c r="C641" s="12"/>
      <c r="H641" s="13"/>
    </row>
    <row r="642">
      <c r="C642" s="12"/>
      <c r="H642" s="13"/>
    </row>
    <row r="643">
      <c r="C643" s="12"/>
      <c r="H643" s="13"/>
    </row>
    <row r="644">
      <c r="C644" s="12"/>
      <c r="H644" s="13"/>
    </row>
    <row r="645">
      <c r="C645" s="12"/>
      <c r="H645" s="13"/>
    </row>
    <row r="646">
      <c r="C646" s="12"/>
      <c r="H646" s="13"/>
    </row>
    <row r="647">
      <c r="C647" s="12"/>
      <c r="H647" s="13"/>
    </row>
    <row r="648">
      <c r="C648" s="12"/>
      <c r="H648" s="13"/>
    </row>
    <row r="649">
      <c r="C649" s="12"/>
      <c r="H649" s="13"/>
    </row>
    <row r="650">
      <c r="C650" s="12"/>
      <c r="H650" s="13"/>
    </row>
    <row r="651">
      <c r="C651" s="12"/>
      <c r="H651" s="13"/>
    </row>
    <row r="652">
      <c r="C652" s="12"/>
      <c r="H652" s="13"/>
    </row>
    <row r="653">
      <c r="C653" s="12"/>
      <c r="H653" s="13"/>
    </row>
    <row r="654">
      <c r="C654" s="12"/>
      <c r="H654" s="13"/>
    </row>
    <row r="655">
      <c r="C655" s="12"/>
      <c r="H655" s="13"/>
    </row>
    <row r="656">
      <c r="C656" s="12"/>
      <c r="H656" s="13"/>
    </row>
    <row r="657">
      <c r="C657" s="12"/>
      <c r="H657" s="13"/>
    </row>
    <row r="658">
      <c r="C658" s="12"/>
      <c r="H658" s="13"/>
    </row>
    <row r="659">
      <c r="C659" s="12"/>
      <c r="H659" s="13"/>
    </row>
    <row r="660">
      <c r="C660" s="12"/>
      <c r="H660" s="13"/>
    </row>
    <row r="661">
      <c r="C661" s="12"/>
      <c r="H661" s="13"/>
    </row>
    <row r="662">
      <c r="C662" s="12"/>
      <c r="H662" s="13"/>
    </row>
    <row r="663">
      <c r="C663" s="12"/>
      <c r="H663" s="13"/>
    </row>
    <row r="664">
      <c r="C664" s="12"/>
      <c r="H664" s="13"/>
    </row>
    <row r="665">
      <c r="C665" s="12"/>
      <c r="H665" s="13"/>
    </row>
    <row r="666">
      <c r="C666" s="12"/>
      <c r="H666" s="13"/>
    </row>
    <row r="667">
      <c r="C667" s="12"/>
      <c r="H667" s="13"/>
    </row>
    <row r="668">
      <c r="C668" s="12"/>
      <c r="H668" s="13"/>
    </row>
    <row r="669">
      <c r="C669" s="12"/>
      <c r="H669" s="13"/>
    </row>
    <row r="670">
      <c r="C670" s="12"/>
      <c r="H670" s="13"/>
    </row>
    <row r="671">
      <c r="C671" s="12"/>
      <c r="H671" s="13"/>
    </row>
    <row r="672">
      <c r="C672" s="12"/>
      <c r="H672" s="13"/>
    </row>
    <row r="673">
      <c r="C673" s="12"/>
      <c r="H673" s="13"/>
    </row>
    <row r="674">
      <c r="C674" s="12"/>
      <c r="H674" s="13"/>
    </row>
    <row r="675">
      <c r="C675" s="12"/>
      <c r="H675" s="13"/>
    </row>
    <row r="676">
      <c r="C676" s="12"/>
      <c r="H676" s="13"/>
    </row>
    <row r="677">
      <c r="C677" s="12"/>
      <c r="H677" s="13"/>
    </row>
    <row r="678">
      <c r="C678" s="12"/>
      <c r="H678" s="13"/>
    </row>
    <row r="679">
      <c r="C679" s="12"/>
      <c r="H679" s="13"/>
    </row>
    <row r="680">
      <c r="C680" s="12"/>
      <c r="H680" s="13"/>
    </row>
    <row r="681">
      <c r="C681" s="12"/>
      <c r="H681" s="13"/>
    </row>
    <row r="682">
      <c r="C682" s="12"/>
      <c r="H682" s="13"/>
    </row>
    <row r="683">
      <c r="C683" s="12"/>
      <c r="H683" s="13"/>
    </row>
    <row r="684">
      <c r="C684" s="12"/>
      <c r="H684" s="13"/>
    </row>
    <row r="685">
      <c r="C685" s="12"/>
      <c r="H685" s="13"/>
    </row>
    <row r="686">
      <c r="C686" s="12"/>
      <c r="H686" s="13"/>
    </row>
    <row r="687">
      <c r="C687" s="12"/>
      <c r="H687" s="13"/>
    </row>
    <row r="688">
      <c r="C688" s="12"/>
      <c r="H688" s="13"/>
    </row>
    <row r="689">
      <c r="C689" s="12"/>
      <c r="H689" s="13"/>
    </row>
    <row r="690">
      <c r="C690" s="12"/>
      <c r="H690" s="13"/>
    </row>
    <row r="691">
      <c r="C691" s="12"/>
      <c r="H691" s="13"/>
    </row>
    <row r="692">
      <c r="C692" s="12"/>
      <c r="H692" s="13"/>
    </row>
    <row r="693">
      <c r="C693" s="12"/>
      <c r="H693" s="13"/>
    </row>
    <row r="694">
      <c r="C694" s="12"/>
      <c r="H694" s="13"/>
    </row>
    <row r="695">
      <c r="C695" s="12"/>
      <c r="H695" s="13"/>
    </row>
    <row r="696">
      <c r="C696" s="12"/>
      <c r="H696" s="13"/>
    </row>
    <row r="697">
      <c r="C697" s="12"/>
      <c r="H697" s="13"/>
    </row>
    <row r="698">
      <c r="C698" s="12"/>
      <c r="H698" s="13"/>
    </row>
    <row r="699">
      <c r="C699" s="12"/>
      <c r="H699" s="13"/>
    </row>
    <row r="700">
      <c r="C700" s="12"/>
      <c r="H700" s="13"/>
    </row>
    <row r="701">
      <c r="C701" s="12"/>
      <c r="H701" s="13"/>
    </row>
    <row r="702">
      <c r="C702" s="12"/>
      <c r="H702" s="13"/>
    </row>
    <row r="703">
      <c r="C703" s="12"/>
      <c r="H703" s="13"/>
    </row>
    <row r="704">
      <c r="C704" s="12"/>
      <c r="H704" s="13"/>
    </row>
    <row r="705">
      <c r="C705" s="12"/>
      <c r="H705" s="13"/>
    </row>
    <row r="706">
      <c r="C706" s="12"/>
      <c r="H706" s="13"/>
    </row>
    <row r="707">
      <c r="C707" s="12"/>
      <c r="H707" s="13"/>
    </row>
    <row r="708">
      <c r="C708" s="12"/>
      <c r="H708" s="13"/>
    </row>
    <row r="709">
      <c r="C709" s="12"/>
      <c r="H709" s="13"/>
    </row>
    <row r="710">
      <c r="C710" s="12"/>
      <c r="H710" s="13"/>
    </row>
    <row r="711">
      <c r="C711" s="12"/>
      <c r="H711" s="13"/>
    </row>
    <row r="712">
      <c r="C712" s="12"/>
      <c r="H712" s="13"/>
    </row>
    <row r="713">
      <c r="C713" s="12"/>
      <c r="H713" s="13"/>
    </row>
    <row r="714">
      <c r="C714" s="12"/>
      <c r="H714" s="13"/>
    </row>
    <row r="715">
      <c r="C715" s="12"/>
      <c r="H715" s="13"/>
    </row>
    <row r="716">
      <c r="C716" s="12"/>
      <c r="H716" s="13"/>
    </row>
    <row r="717">
      <c r="C717" s="12"/>
      <c r="H717" s="13"/>
    </row>
    <row r="718">
      <c r="C718" s="12"/>
      <c r="H718" s="13"/>
    </row>
    <row r="719">
      <c r="C719" s="12"/>
      <c r="H719" s="13"/>
    </row>
    <row r="720">
      <c r="C720" s="12"/>
      <c r="H720" s="13"/>
    </row>
    <row r="721">
      <c r="C721" s="12"/>
      <c r="H721" s="13"/>
    </row>
    <row r="722">
      <c r="C722" s="12"/>
      <c r="H722" s="13"/>
    </row>
    <row r="723">
      <c r="C723" s="12"/>
      <c r="H723" s="13"/>
    </row>
    <row r="724">
      <c r="C724" s="12"/>
      <c r="H724" s="13"/>
    </row>
    <row r="725">
      <c r="C725" s="12"/>
      <c r="H725" s="13"/>
    </row>
    <row r="726">
      <c r="C726" s="12"/>
      <c r="H726" s="13"/>
    </row>
    <row r="727">
      <c r="C727" s="12"/>
      <c r="H727" s="13"/>
    </row>
    <row r="728">
      <c r="C728" s="12"/>
      <c r="H728" s="13"/>
    </row>
    <row r="729">
      <c r="C729" s="12"/>
      <c r="H729" s="13"/>
    </row>
    <row r="730">
      <c r="C730" s="12"/>
      <c r="H730" s="13"/>
    </row>
    <row r="731">
      <c r="C731" s="12"/>
      <c r="H731" s="13"/>
    </row>
    <row r="732">
      <c r="C732" s="12"/>
      <c r="H732" s="13"/>
    </row>
    <row r="733">
      <c r="C733" s="12"/>
      <c r="H733" s="13"/>
    </row>
    <row r="734">
      <c r="C734" s="12"/>
      <c r="H734" s="13"/>
    </row>
    <row r="735">
      <c r="C735" s="12"/>
      <c r="H735" s="13"/>
    </row>
    <row r="736">
      <c r="C736" s="12"/>
      <c r="H736" s="13"/>
    </row>
    <row r="737">
      <c r="C737" s="12"/>
      <c r="H737" s="13"/>
    </row>
    <row r="738">
      <c r="C738" s="12"/>
      <c r="H738" s="13"/>
    </row>
    <row r="739">
      <c r="C739" s="12"/>
      <c r="H739" s="13"/>
    </row>
    <row r="740">
      <c r="C740" s="12"/>
      <c r="H740" s="13"/>
    </row>
    <row r="741">
      <c r="C741" s="12"/>
      <c r="H741" s="13"/>
    </row>
    <row r="742">
      <c r="C742" s="12"/>
      <c r="H742" s="13"/>
    </row>
    <row r="743">
      <c r="C743" s="12"/>
      <c r="H743" s="13"/>
    </row>
    <row r="744">
      <c r="C744" s="12"/>
      <c r="H744" s="13"/>
    </row>
    <row r="745">
      <c r="C745" s="12"/>
      <c r="H745" s="13"/>
    </row>
    <row r="746">
      <c r="C746" s="12"/>
      <c r="H746" s="13"/>
    </row>
    <row r="747">
      <c r="C747" s="12"/>
      <c r="H747" s="13"/>
    </row>
    <row r="748">
      <c r="C748" s="12"/>
      <c r="H748" s="13"/>
    </row>
    <row r="749">
      <c r="C749" s="12"/>
      <c r="H749" s="13"/>
    </row>
    <row r="750">
      <c r="C750" s="12"/>
      <c r="H750" s="13"/>
    </row>
    <row r="751">
      <c r="C751" s="12"/>
      <c r="H751" s="13"/>
    </row>
    <row r="752">
      <c r="C752" s="12"/>
      <c r="H752" s="13"/>
    </row>
    <row r="753">
      <c r="C753" s="12"/>
      <c r="H753" s="13"/>
    </row>
    <row r="754">
      <c r="C754" s="12"/>
      <c r="H754" s="13"/>
    </row>
    <row r="755">
      <c r="C755" s="12"/>
      <c r="H755" s="13"/>
    </row>
    <row r="756">
      <c r="C756" s="12"/>
      <c r="H756" s="13"/>
    </row>
    <row r="757">
      <c r="C757" s="12"/>
      <c r="H757" s="13"/>
    </row>
    <row r="758">
      <c r="C758" s="12"/>
      <c r="H758" s="13"/>
    </row>
    <row r="759">
      <c r="C759" s="12"/>
      <c r="H759" s="13"/>
    </row>
    <row r="760">
      <c r="C760" s="12"/>
      <c r="H760" s="13"/>
    </row>
    <row r="761">
      <c r="C761" s="12"/>
      <c r="H761" s="13"/>
    </row>
    <row r="762">
      <c r="C762" s="12"/>
      <c r="H762" s="13"/>
    </row>
    <row r="763">
      <c r="C763" s="12"/>
      <c r="H763" s="13"/>
    </row>
    <row r="764">
      <c r="C764" s="12"/>
      <c r="H764" s="13"/>
    </row>
    <row r="765">
      <c r="C765" s="12"/>
      <c r="H765" s="13"/>
    </row>
    <row r="766">
      <c r="C766" s="12"/>
      <c r="H766" s="13"/>
    </row>
    <row r="767">
      <c r="C767" s="12"/>
      <c r="H767" s="13"/>
    </row>
    <row r="768">
      <c r="C768" s="12"/>
      <c r="H768" s="13"/>
    </row>
    <row r="769">
      <c r="C769" s="12"/>
      <c r="H769" s="13"/>
    </row>
    <row r="770">
      <c r="C770" s="12"/>
      <c r="H770" s="13"/>
    </row>
    <row r="771">
      <c r="C771" s="12"/>
      <c r="H771" s="13"/>
    </row>
    <row r="772">
      <c r="C772" s="12"/>
      <c r="H772" s="13"/>
    </row>
    <row r="773">
      <c r="C773" s="12"/>
      <c r="H773" s="13"/>
    </row>
    <row r="774">
      <c r="C774" s="12"/>
      <c r="H774" s="13"/>
    </row>
    <row r="775">
      <c r="C775" s="12"/>
      <c r="H775" s="13"/>
    </row>
    <row r="776">
      <c r="C776" s="12"/>
      <c r="H776" s="13"/>
    </row>
    <row r="777">
      <c r="C777" s="12"/>
      <c r="H777" s="13"/>
    </row>
    <row r="778">
      <c r="C778" s="12"/>
      <c r="H778" s="13"/>
    </row>
    <row r="779">
      <c r="C779" s="12"/>
      <c r="H779" s="13"/>
    </row>
    <row r="780">
      <c r="C780" s="12"/>
      <c r="H780" s="13"/>
    </row>
    <row r="781">
      <c r="C781" s="12"/>
      <c r="H781" s="13"/>
    </row>
    <row r="782">
      <c r="C782" s="12"/>
      <c r="H782" s="13"/>
    </row>
    <row r="783">
      <c r="C783" s="12"/>
      <c r="H783" s="13"/>
    </row>
    <row r="784">
      <c r="C784" s="12"/>
      <c r="H784" s="13"/>
    </row>
    <row r="785">
      <c r="C785" s="12"/>
      <c r="H785" s="13"/>
    </row>
    <row r="786">
      <c r="C786" s="12"/>
      <c r="H786" s="13"/>
    </row>
    <row r="787">
      <c r="C787" s="12"/>
      <c r="H787" s="13"/>
    </row>
    <row r="788">
      <c r="C788" s="12"/>
      <c r="H788" s="13"/>
    </row>
    <row r="789">
      <c r="C789" s="12"/>
      <c r="H789" s="13"/>
    </row>
    <row r="790">
      <c r="C790" s="12"/>
      <c r="H790" s="13"/>
    </row>
    <row r="791">
      <c r="C791" s="12"/>
      <c r="H791" s="13"/>
    </row>
    <row r="792">
      <c r="C792" s="12"/>
      <c r="H792" s="13"/>
    </row>
    <row r="793">
      <c r="C793" s="12"/>
      <c r="H793" s="13"/>
    </row>
    <row r="794">
      <c r="C794" s="12"/>
      <c r="H794" s="13"/>
    </row>
    <row r="795">
      <c r="C795" s="12"/>
      <c r="H795" s="13"/>
    </row>
    <row r="796">
      <c r="C796" s="12"/>
      <c r="H796" s="13"/>
    </row>
    <row r="797">
      <c r="C797" s="12"/>
      <c r="H797" s="13"/>
    </row>
    <row r="798">
      <c r="C798" s="12"/>
      <c r="H798" s="13"/>
    </row>
    <row r="799">
      <c r="C799" s="12"/>
      <c r="H799" s="13"/>
    </row>
    <row r="800">
      <c r="C800" s="12"/>
      <c r="H800" s="13"/>
    </row>
    <row r="801">
      <c r="C801" s="12"/>
      <c r="H801" s="13"/>
    </row>
    <row r="802">
      <c r="C802" s="12"/>
      <c r="H802" s="13"/>
    </row>
    <row r="803">
      <c r="C803" s="12"/>
      <c r="H803" s="13"/>
    </row>
    <row r="804">
      <c r="C804" s="12"/>
      <c r="H804" s="13"/>
    </row>
    <row r="805">
      <c r="C805" s="12"/>
      <c r="H805" s="13"/>
    </row>
    <row r="806">
      <c r="C806" s="12"/>
      <c r="H806" s="13"/>
    </row>
    <row r="807">
      <c r="C807" s="12"/>
      <c r="H807" s="13"/>
    </row>
    <row r="808">
      <c r="C808" s="12"/>
      <c r="H808" s="13"/>
    </row>
    <row r="809">
      <c r="C809" s="12"/>
      <c r="H809" s="13"/>
    </row>
    <row r="810">
      <c r="C810" s="12"/>
      <c r="H810" s="13"/>
    </row>
    <row r="811">
      <c r="C811" s="12"/>
      <c r="H811" s="13"/>
    </row>
    <row r="812">
      <c r="C812" s="12"/>
      <c r="H812" s="13"/>
    </row>
    <row r="813">
      <c r="C813" s="12"/>
      <c r="H813" s="13"/>
    </row>
    <row r="814">
      <c r="C814" s="12"/>
      <c r="H814" s="13"/>
    </row>
    <row r="815">
      <c r="C815" s="12"/>
      <c r="H815" s="13"/>
    </row>
    <row r="816">
      <c r="C816" s="12"/>
      <c r="H816" s="13"/>
    </row>
    <row r="817">
      <c r="C817" s="12"/>
      <c r="H817" s="13"/>
    </row>
    <row r="818">
      <c r="C818" s="12"/>
      <c r="H818" s="13"/>
    </row>
    <row r="819">
      <c r="C819" s="12"/>
      <c r="H819" s="13"/>
    </row>
    <row r="820">
      <c r="C820" s="12"/>
      <c r="H820" s="13"/>
    </row>
    <row r="821">
      <c r="C821" s="12"/>
      <c r="H821" s="13"/>
    </row>
    <row r="822">
      <c r="C822" s="12"/>
      <c r="H822" s="13"/>
    </row>
    <row r="823">
      <c r="C823" s="12"/>
      <c r="H823" s="13"/>
    </row>
    <row r="824">
      <c r="C824" s="12"/>
      <c r="H824" s="13"/>
    </row>
    <row r="825">
      <c r="C825" s="12"/>
      <c r="H825" s="13"/>
    </row>
    <row r="826">
      <c r="C826" s="12"/>
      <c r="H826" s="13"/>
    </row>
    <row r="827">
      <c r="C827" s="12"/>
      <c r="H827" s="13"/>
    </row>
    <row r="828">
      <c r="C828" s="12"/>
      <c r="H828" s="13"/>
    </row>
    <row r="829">
      <c r="C829" s="12"/>
      <c r="H829" s="13"/>
    </row>
    <row r="830">
      <c r="C830" s="12"/>
      <c r="H830" s="13"/>
    </row>
    <row r="831">
      <c r="C831" s="12"/>
      <c r="H831" s="13"/>
    </row>
    <row r="832">
      <c r="C832" s="12"/>
      <c r="H832" s="13"/>
    </row>
    <row r="833">
      <c r="C833" s="12"/>
      <c r="H833" s="13"/>
    </row>
    <row r="834">
      <c r="C834" s="12"/>
      <c r="H834" s="13"/>
    </row>
    <row r="835">
      <c r="C835" s="12"/>
      <c r="H835" s="13"/>
    </row>
    <row r="836">
      <c r="C836" s="12"/>
      <c r="H836" s="13"/>
    </row>
    <row r="837">
      <c r="C837" s="12"/>
      <c r="H837" s="13"/>
    </row>
    <row r="838">
      <c r="C838" s="12"/>
      <c r="H838" s="13"/>
    </row>
    <row r="839">
      <c r="C839" s="12"/>
      <c r="H839" s="13"/>
    </row>
    <row r="840">
      <c r="C840" s="12"/>
      <c r="H840" s="13"/>
    </row>
    <row r="841">
      <c r="C841" s="12"/>
      <c r="H841" s="13"/>
    </row>
    <row r="842">
      <c r="C842" s="12"/>
      <c r="H842" s="13"/>
    </row>
    <row r="843">
      <c r="C843" s="12"/>
      <c r="H843" s="13"/>
    </row>
    <row r="844">
      <c r="C844" s="12"/>
      <c r="H844" s="13"/>
    </row>
    <row r="845">
      <c r="C845" s="12"/>
      <c r="H845" s="13"/>
    </row>
    <row r="846">
      <c r="C846" s="12"/>
      <c r="H846" s="13"/>
    </row>
    <row r="847">
      <c r="C847" s="12"/>
      <c r="H847" s="13"/>
    </row>
    <row r="848">
      <c r="C848" s="12"/>
      <c r="H848" s="13"/>
    </row>
    <row r="849">
      <c r="C849" s="12"/>
      <c r="H849" s="13"/>
    </row>
    <row r="850">
      <c r="C850" s="12"/>
      <c r="H850" s="13"/>
    </row>
    <row r="851">
      <c r="C851" s="12"/>
      <c r="H851" s="13"/>
    </row>
    <row r="852">
      <c r="C852" s="12"/>
      <c r="H852" s="13"/>
    </row>
    <row r="853">
      <c r="C853" s="12"/>
      <c r="H853" s="13"/>
    </row>
    <row r="854">
      <c r="C854" s="12"/>
      <c r="H854" s="13"/>
    </row>
    <row r="855">
      <c r="C855" s="12"/>
      <c r="H855" s="13"/>
    </row>
    <row r="856">
      <c r="C856" s="12"/>
      <c r="H856" s="13"/>
    </row>
    <row r="857">
      <c r="C857" s="12"/>
      <c r="H857" s="13"/>
    </row>
    <row r="858">
      <c r="C858" s="12"/>
      <c r="H858" s="13"/>
    </row>
    <row r="859">
      <c r="C859" s="12"/>
      <c r="H859" s="13"/>
    </row>
    <row r="860">
      <c r="C860" s="12"/>
      <c r="H860" s="13"/>
    </row>
    <row r="861">
      <c r="C861" s="12"/>
      <c r="H861" s="13"/>
    </row>
    <row r="862">
      <c r="C862" s="12"/>
      <c r="H862" s="13"/>
    </row>
    <row r="863">
      <c r="C863" s="12"/>
      <c r="H863" s="13"/>
    </row>
    <row r="864">
      <c r="C864" s="12"/>
      <c r="H864" s="13"/>
    </row>
    <row r="865">
      <c r="C865" s="12"/>
      <c r="H865" s="13"/>
    </row>
    <row r="866">
      <c r="C866" s="12"/>
      <c r="H866" s="13"/>
    </row>
    <row r="867">
      <c r="C867" s="12"/>
      <c r="H867" s="13"/>
    </row>
    <row r="868">
      <c r="C868" s="12"/>
      <c r="H868" s="13"/>
    </row>
    <row r="869">
      <c r="C869" s="12"/>
      <c r="H869" s="13"/>
    </row>
    <row r="870">
      <c r="C870" s="12"/>
      <c r="H870" s="13"/>
    </row>
    <row r="871">
      <c r="C871" s="12"/>
      <c r="H871" s="13"/>
    </row>
    <row r="872">
      <c r="C872" s="12"/>
      <c r="H872" s="13"/>
    </row>
    <row r="873">
      <c r="C873" s="12"/>
      <c r="H873" s="13"/>
    </row>
    <row r="874">
      <c r="C874" s="12"/>
      <c r="H874" s="13"/>
    </row>
    <row r="875">
      <c r="C875" s="12"/>
      <c r="H875" s="13"/>
    </row>
    <row r="876">
      <c r="C876" s="12"/>
      <c r="H876" s="13"/>
    </row>
    <row r="877">
      <c r="C877" s="12"/>
      <c r="H877" s="13"/>
    </row>
    <row r="878">
      <c r="C878" s="12"/>
      <c r="H878" s="13"/>
    </row>
    <row r="879">
      <c r="C879" s="12"/>
      <c r="H879" s="13"/>
    </row>
    <row r="880">
      <c r="C880" s="12"/>
      <c r="H880" s="13"/>
    </row>
    <row r="881">
      <c r="C881" s="12"/>
      <c r="H881" s="13"/>
    </row>
    <row r="882">
      <c r="C882" s="12"/>
      <c r="H882" s="13"/>
    </row>
    <row r="883">
      <c r="C883" s="12"/>
      <c r="H883" s="13"/>
    </row>
    <row r="884">
      <c r="C884" s="12"/>
      <c r="H884" s="13"/>
    </row>
    <row r="885">
      <c r="C885" s="12"/>
      <c r="H885" s="13"/>
    </row>
    <row r="886">
      <c r="C886" s="12"/>
      <c r="H886" s="13"/>
    </row>
    <row r="887">
      <c r="C887" s="12"/>
      <c r="H887" s="13"/>
    </row>
    <row r="888">
      <c r="C888" s="12"/>
      <c r="H888" s="13"/>
    </row>
    <row r="889">
      <c r="C889" s="12"/>
      <c r="H889" s="13"/>
    </row>
    <row r="890">
      <c r="C890" s="12"/>
      <c r="H890" s="13"/>
    </row>
    <row r="891">
      <c r="C891" s="12"/>
      <c r="H891" s="13"/>
    </row>
    <row r="892">
      <c r="C892" s="12"/>
      <c r="H892" s="13"/>
    </row>
    <row r="893">
      <c r="C893" s="12"/>
      <c r="H893" s="13"/>
    </row>
    <row r="894">
      <c r="C894" s="12"/>
      <c r="H894" s="13"/>
    </row>
    <row r="895">
      <c r="C895" s="12"/>
      <c r="H895" s="13"/>
    </row>
    <row r="896">
      <c r="C896" s="12"/>
      <c r="H896" s="13"/>
    </row>
    <row r="897">
      <c r="C897" s="12"/>
      <c r="H897" s="13"/>
    </row>
    <row r="898">
      <c r="C898" s="12"/>
      <c r="H898" s="13"/>
    </row>
    <row r="899">
      <c r="C899" s="12"/>
      <c r="H899" s="13"/>
    </row>
    <row r="900">
      <c r="C900" s="12"/>
      <c r="H900" s="13"/>
    </row>
    <row r="901">
      <c r="C901" s="12"/>
      <c r="H901" s="13"/>
    </row>
    <row r="902">
      <c r="C902" s="12"/>
      <c r="H902" s="13"/>
    </row>
    <row r="903">
      <c r="C903" s="12"/>
      <c r="H903" s="13"/>
    </row>
    <row r="904">
      <c r="C904" s="12"/>
      <c r="H904" s="13"/>
    </row>
    <row r="905">
      <c r="C905" s="12"/>
      <c r="H905" s="13"/>
    </row>
    <row r="906">
      <c r="C906" s="12"/>
      <c r="H906" s="13"/>
    </row>
    <row r="907">
      <c r="C907" s="12"/>
      <c r="H907" s="13"/>
    </row>
    <row r="908">
      <c r="C908" s="12"/>
      <c r="H908" s="13"/>
    </row>
    <row r="909">
      <c r="C909" s="12"/>
      <c r="H909" s="13"/>
    </row>
    <row r="910">
      <c r="C910" s="12"/>
      <c r="H910" s="13"/>
    </row>
    <row r="911">
      <c r="C911" s="12"/>
      <c r="H911" s="13"/>
    </row>
    <row r="912">
      <c r="C912" s="12"/>
      <c r="H912" s="13"/>
    </row>
    <row r="913">
      <c r="C913" s="12"/>
      <c r="H913" s="13"/>
    </row>
    <row r="914">
      <c r="C914" s="12"/>
      <c r="H914" s="13"/>
    </row>
    <row r="915">
      <c r="C915" s="12"/>
      <c r="H915" s="13"/>
    </row>
    <row r="916">
      <c r="C916" s="12"/>
      <c r="H916" s="13"/>
    </row>
    <row r="917">
      <c r="C917" s="12"/>
      <c r="H917" s="13"/>
    </row>
    <row r="918">
      <c r="C918" s="12"/>
      <c r="H918" s="13"/>
    </row>
    <row r="919">
      <c r="C919" s="12"/>
      <c r="H919" s="13"/>
    </row>
    <row r="920">
      <c r="C920" s="12"/>
      <c r="H920" s="13"/>
    </row>
    <row r="921">
      <c r="C921" s="12"/>
      <c r="H921" s="13"/>
    </row>
    <row r="922">
      <c r="C922" s="12"/>
      <c r="H922" s="13"/>
    </row>
    <row r="923">
      <c r="C923" s="12"/>
      <c r="H923" s="13"/>
    </row>
    <row r="924">
      <c r="C924" s="12"/>
      <c r="H924" s="13"/>
    </row>
    <row r="925">
      <c r="C925" s="12"/>
      <c r="H925" s="13"/>
    </row>
    <row r="926">
      <c r="C926" s="12"/>
      <c r="H926" s="13"/>
    </row>
    <row r="927">
      <c r="C927" s="12"/>
      <c r="H927" s="13"/>
    </row>
    <row r="928">
      <c r="C928" s="12"/>
      <c r="H928" s="13"/>
    </row>
    <row r="929">
      <c r="C929" s="12"/>
      <c r="H929" s="13"/>
    </row>
    <row r="930">
      <c r="C930" s="12"/>
      <c r="H930" s="13"/>
    </row>
    <row r="931">
      <c r="C931" s="12"/>
      <c r="H931" s="13"/>
    </row>
    <row r="932">
      <c r="C932" s="12"/>
      <c r="H932" s="13"/>
    </row>
    <row r="933">
      <c r="C933" s="12"/>
      <c r="H933" s="13"/>
    </row>
    <row r="934">
      <c r="C934" s="12"/>
      <c r="H934" s="13"/>
    </row>
    <row r="935">
      <c r="C935" s="12"/>
      <c r="H935" s="13"/>
    </row>
    <row r="936">
      <c r="C936" s="12"/>
      <c r="H936" s="13"/>
    </row>
    <row r="937">
      <c r="C937" s="12"/>
      <c r="H937" s="13"/>
    </row>
    <row r="938">
      <c r="C938" s="12"/>
      <c r="H938" s="13"/>
    </row>
    <row r="939">
      <c r="C939" s="12"/>
      <c r="H939" s="13"/>
    </row>
    <row r="940">
      <c r="C940" s="12"/>
      <c r="H940" s="13"/>
    </row>
    <row r="941">
      <c r="C941" s="12"/>
      <c r="H941" s="13"/>
    </row>
    <row r="942">
      <c r="C942" s="12"/>
      <c r="H942" s="13"/>
    </row>
    <row r="943">
      <c r="C943" s="12"/>
      <c r="H943" s="13"/>
    </row>
    <row r="944">
      <c r="C944" s="12"/>
      <c r="H944" s="13"/>
    </row>
    <row r="945">
      <c r="C945" s="12"/>
      <c r="H945" s="13"/>
    </row>
    <row r="946">
      <c r="C946" s="12"/>
      <c r="H946" s="13"/>
    </row>
    <row r="947">
      <c r="C947" s="12"/>
      <c r="H947" s="13"/>
    </row>
    <row r="948">
      <c r="C948" s="12"/>
      <c r="H948" s="13"/>
    </row>
    <row r="949">
      <c r="C949" s="12"/>
      <c r="H949" s="13"/>
    </row>
    <row r="950">
      <c r="C950" s="12"/>
      <c r="H950" s="13"/>
    </row>
    <row r="951">
      <c r="C951" s="12"/>
      <c r="H951" s="13"/>
    </row>
    <row r="952">
      <c r="C952" s="12"/>
      <c r="H952" s="13"/>
    </row>
    <row r="953">
      <c r="C953" s="12"/>
      <c r="H953" s="13"/>
    </row>
    <row r="954">
      <c r="C954" s="12"/>
      <c r="H954" s="13"/>
    </row>
    <row r="955">
      <c r="C955" s="12"/>
      <c r="H955" s="13"/>
    </row>
    <row r="956">
      <c r="C956" s="12"/>
      <c r="H956" s="13"/>
    </row>
    <row r="957">
      <c r="C957" s="12"/>
      <c r="H957" s="13"/>
    </row>
    <row r="958">
      <c r="C958" s="12"/>
      <c r="H958" s="13"/>
    </row>
    <row r="959">
      <c r="C959" s="12"/>
      <c r="H959" s="13"/>
    </row>
    <row r="960">
      <c r="C960" s="12"/>
      <c r="H960" s="13"/>
    </row>
    <row r="961">
      <c r="C961" s="12"/>
      <c r="H961" s="13"/>
    </row>
    <row r="962">
      <c r="C962" s="12"/>
      <c r="H962" s="13"/>
    </row>
    <row r="963">
      <c r="C963" s="12"/>
      <c r="H963" s="13"/>
    </row>
    <row r="964">
      <c r="C964" s="12"/>
      <c r="H964" s="13"/>
    </row>
    <row r="965">
      <c r="C965" s="12"/>
      <c r="H965" s="13"/>
    </row>
    <row r="966">
      <c r="C966" s="12"/>
      <c r="H966" s="13"/>
    </row>
    <row r="967">
      <c r="C967" s="12"/>
      <c r="H967" s="13"/>
    </row>
    <row r="968">
      <c r="C968" s="12"/>
      <c r="H968" s="13"/>
    </row>
    <row r="969">
      <c r="C969" s="12"/>
      <c r="H969" s="13"/>
    </row>
    <row r="970">
      <c r="C970" s="12"/>
      <c r="H970" s="13"/>
    </row>
    <row r="971">
      <c r="C971" s="12"/>
      <c r="H971" s="13"/>
    </row>
    <row r="972">
      <c r="C972" s="12"/>
      <c r="H972" s="13"/>
    </row>
    <row r="973">
      <c r="C973" s="12"/>
      <c r="H973" s="13"/>
    </row>
    <row r="974">
      <c r="C974" s="12"/>
      <c r="H974" s="13"/>
    </row>
    <row r="975">
      <c r="C975" s="12"/>
      <c r="H975" s="13"/>
    </row>
    <row r="976">
      <c r="C976" s="12"/>
      <c r="H976" s="13"/>
    </row>
    <row r="977">
      <c r="C977" s="12"/>
      <c r="H977" s="13"/>
    </row>
    <row r="978">
      <c r="C978" s="12"/>
      <c r="H978" s="13"/>
    </row>
    <row r="979">
      <c r="C979" s="12"/>
      <c r="H979" s="13"/>
    </row>
    <row r="980">
      <c r="C980" s="12"/>
      <c r="H980" s="13"/>
    </row>
    <row r="981">
      <c r="C981" s="12"/>
      <c r="H981" s="13"/>
    </row>
    <row r="982">
      <c r="C982" s="12"/>
      <c r="H982" s="13"/>
    </row>
    <row r="983">
      <c r="C983" s="12"/>
      <c r="H983" s="13"/>
    </row>
    <row r="984">
      <c r="C984" s="12"/>
      <c r="H984" s="13"/>
    </row>
    <row r="985">
      <c r="C985" s="12"/>
      <c r="H985" s="13"/>
    </row>
    <row r="986">
      <c r="C986" s="12"/>
      <c r="H986" s="13"/>
    </row>
    <row r="987">
      <c r="C987" s="12"/>
      <c r="H987" s="13"/>
    </row>
    <row r="988">
      <c r="C988" s="12"/>
      <c r="H988" s="13"/>
    </row>
    <row r="989">
      <c r="C989" s="12"/>
      <c r="H989" s="13"/>
    </row>
    <row r="990">
      <c r="C990" s="12"/>
      <c r="H990" s="13"/>
    </row>
    <row r="991">
      <c r="C991" s="12"/>
      <c r="H991" s="13"/>
    </row>
    <row r="992">
      <c r="C992" s="12"/>
      <c r="H992" s="13"/>
    </row>
    <row r="993">
      <c r="C993" s="12"/>
      <c r="H993" s="13"/>
    </row>
    <row r="994">
      <c r="C994" s="12"/>
      <c r="H994" s="13"/>
    </row>
    <row r="995">
      <c r="C995" s="12"/>
      <c r="H995" s="13"/>
    </row>
  </sheetData>
  <autoFilter ref="$A$1:$I$995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7.0"/>
    <col customWidth="1" min="3" max="3" width="21.71"/>
    <col customWidth="1" min="5" max="7" width="4.29"/>
    <col customWidth="1" min="8" max="11" width="7.57"/>
    <col customWidth="1" min="12" max="12" width="74.86"/>
  </cols>
  <sheetData>
    <row r="1">
      <c r="A1" s="1" t="s">
        <v>135</v>
      </c>
      <c r="B1" s="1" t="s">
        <v>136</v>
      </c>
      <c r="C1" s="6" t="s">
        <v>137</v>
      </c>
      <c r="D1" s="1" t="s">
        <v>138</v>
      </c>
      <c r="E1" s="14" t="s">
        <v>139</v>
      </c>
      <c r="F1" s="14" t="s">
        <v>140</v>
      </c>
      <c r="G1" s="15" t="s">
        <v>141</v>
      </c>
      <c r="H1" s="16" t="s">
        <v>75</v>
      </c>
      <c r="I1" s="17" t="s">
        <v>79</v>
      </c>
      <c r="J1" s="18" t="s">
        <v>82</v>
      </c>
      <c r="K1" s="18" t="s">
        <v>83</v>
      </c>
      <c r="L1" s="1" t="s">
        <v>54</v>
      </c>
    </row>
    <row r="2">
      <c r="A2" s="1" t="s">
        <v>142</v>
      </c>
      <c r="B2" s="1" t="s">
        <v>143</v>
      </c>
      <c r="C2" s="1" t="s">
        <v>144</v>
      </c>
      <c r="D2" s="19" t="s">
        <v>145</v>
      </c>
      <c r="E2" s="20" t="str">
        <f t="shared" ref="E2:E208" si="1">left(D2,1)</f>
        <v>A</v>
      </c>
      <c r="F2" s="20" t="str">
        <f t="shared" ref="F2:F208" si="2">right(left(D2,3),2)</f>
        <v>04</v>
      </c>
      <c r="G2" s="21" t="str">
        <f t="shared" ref="G2:G208" si="3">RIGHT(D2,1)</f>
        <v>0</v>
      </c>
      <c r="H2" s="22">
        <f>if(D2&lt;&gt;"",if(ISerror(value(G2)),sumif(axle!A:A,E2,axle!D:D),sumif(axle!A:A,E2,axle!C:C)),"")</f>
        <v>5.433070866</v>
      </c>
      <c r="I2" s="23">
        <f>if(ISerror(value(G2)),sumif(axle!E:E,F2,axle!G:G),sumif(axle!E:E,F2,axle!F:F))</f>
        <v>3.556</v>
      </c>
      <c r="J2" s="24">
        <f>sumif(axle!H:H,G2,axle!I:I)</f>
        <v>0</v>
      </c>
      <c r="K2" s="24" t="str">
        <f>if(sumif(axle!H:H,G2,axle!J:J)=1,"LSD","")</f>
        <v/>
      </c>
      <c r="L2" s="1" t="s">
        <v>146</v>
      </c>
    </row>
    <row r="3">
      <c r="A3" s="1" t="s">
        <v>147</v>
      </c>
      <c r="B3" s="1" t="s">
        <v>148</v>
      </c>
      <c r="C3" s="6" t="s">
        <v>149</v>
      </c>
      <c r="D3" s="1" t="s">
        <v>150</v>
      </c>
      <c r="E3" s="20" t="str">
        <f t="shared" si="1"/>
        <v>T</v>
      </c>
      <c r="F3" s="20" t="str">
        <f t="shared" si="2"/>
        <v>38</v>
      </c>
      <c r="G3" s="21" t="str">
        <f t="shared" si="3"/>
        <v>2</v>
      </c>
      <c r="H3" s="22">
        <f>if(D3&lt;&gt;"",if(ISerror(value(G3)),sumif(axle!A:A,E3,axle!D:D),sumif(axle!A:A,E3,axle!C:C)),"")</f>
        <v>6.7</v>
      </c>
      <c r="I3" s="23">
        <f>if(ISerror(value(G3)),sumif(axle!E:E,F3,axle!G:G),sumif(axle!E:E,F3,axle!F:F))</f>
        <v>3.417</v>
      </c>
      <c r="J3" s="24">
        <f>sumif(axle!H:H,G3,axle!I:I)</f>
        <v>2</v>
      </c>
      <c r="K3" s="24" t="str">
        <f>if(sumif(axle!H:H,G3,axle!J:J)=1,"LSD","")</f>
        <v/>
      </c>
    </row>
    <row r="4">
      <c r="A4" s="1" t="s">
        <v>147</v>
      </c>
      <c r="B4" s="1" t="s">
        <v>151</v>
      </c>
      <c r="C4" s="6" t="s">
        <v>152</v>
      </c>
      <c r="D4" s="25" t="s">
        <v>153</v>
      </c>
      <c r="E4" s="20" t="str">
        <f t="shared" si="1"/>
        <v>T</v>
      </c>
      <c r="F4" s="20" t="str">
        <f t="shared" si="2"/>
        <v>30</v>
      </c>
      <c r="G4" s="21" t="str">
        <f t="shared" si="3"/>
        <v>2</v>
      </c>
      <c r="H4" s="22">
        <f>if(D4&lt;&gt;"",if(ISerror(value(G4)),sumif(axle!A:A,E4,axle!D:D),sumif(axle!A:A,E4,axle!C:C)),"")</f>
        <v>6.7</v>
      </c>
      <c r="I4" s="23">
        <f>if(ISerror(value(G4)),sumif(axle!E:E,F4,axle!G:G),sumif(axle!E:E,F4,axle!F:F))</f>
        <v>3.727</v>
      </c>
      <c r="J4" s="24">
        <f>sumif(axle!H:H,G4,axle!I:I)</f>
        <v>2</v>
      </c>
      <c r="K4" s="24"/>
    </row>
    <row r="5">
      <c r="A5" s="1" t="s">
        <v>154</v>
      </c>
      <c r="B5" s="1" t="s">
        <v>151</v>
      </c>
      <c r="C5" s="6"/>
      <c r="D5" s="25" t="s">
        <v>153</v>
      </c>
      <c r="E5" s="20" t="str">
        <f t="shared" si="1"/>
        <v>T</v>
      </c>
      <c r="F5" s="20" t="str">
        <f t="shared" si="2"/>
        <v>30</v>
      </c>
      <c r="G5" s="21" t="str">
        <f t="shared" si="3"/>
        <v>2</v>
      </c>
      <c r="H5" s="22">
        <f>if(D5&lt;&gt;"",if(ISerror(value(G5)),sumif(axle!A:A,E5,axle!D:D),sumif(axle!A:A,E5,axle!C:C)),"")</f>
        <v>6.7</v>
      </c>
      <c r="I5" s="23">
        <f>if(ISerror(value(G5)),sumif(axle!E:E,F5,axle!G:G),sumif(axle!E:E,F5,axle!F:F))</f>
        <v>3.727</v>
      </c>
      <c r="J5" s="24">
        <f>sumif(axle!H:H,G5,axle!I:I)</f>
        <v>2</v>
      </c>
      <c r="K5" s="24" t="str">
        <f>if(sumif(axle!H:H,G5,axle!J:J)=1,"LSD","")</f>
        <v/>
      </c>
    </row>
    <row r="6">
      <c r="A6" s="1"/>
      <c r="B6" s="1"/>
      <c r="C6" s="1"/>
      <c r="D6" s="1" t="s">
        <v>155</v>
      </c>
      <c r="E6" s="20" t="str">
        <f t="shared" si="1"/>
        <v>T</v>
      </c>
      <c r="F6" s="20" t="str">
        <f t="shared" si="2"/>
        <v>29</v>
      </c>
      <c r="G6" s="21" t="str">
        <f t="shared" si="3"/>
        <v>2</v>
      </c>
      <c r="H6" s="22">
        <f>if(D6&lt;&gt;"",if(ISerror(value(G6)),sumif(axle!A:A,E6,axle!D:D),sumif(axle!A:A,E6,axle!C:C)),"")</f>
        <v>6.7</v>
      </c>
      <c r="I6" s="23">
        <f>if(ISerror(value(G6)),sumif(axle!E:E,F6,axle!G:G),sumif(axle!E:E,F6,axle!F:F))</f>
        <v>4.1</v>
      </c>
      <c r="J6" s="24">
        <f>sumif(axle!H:H,G6,axle!I:I)</f>
        <v>2</v>
      </c>
      <c r="K6" s="24" t="str">
        <f>if(sumif(axle!H:H,G6,axle!J:J)=1,"LSD","")</f>
        <v/>
      </c>
    </row>
    <row r="7">
      <c r="A7" s="1" t="s">
        <v>156</v>
      </c>
      <c r="B7" s="1" t="s">
        <v>157</v>
      </c>
      <c r="C7" s="6" t="s">
        <v>158</v>
      </c>
      <c r="D7" s="1" t="s">
        <v>159</v>
      </c>
      <c r="E7" s="20" t="str">
        <f t="shared" si="1"/>
        <v>E</v>
      </c>
      <c r="F7" s="20" t="str">
        <f t="shared" si="2"/>
        <v>37</v>
      </c>
      <c r="G7" s="21" t="str">
        <f t="shared" si="3"/>
        <v>2</v>
      </c>
      <c r="H7" s="22">
        <f>if(D7&lt;&gt;"",if(ISerror(value(G7)),sumif(axle!A:A,E7,axle!D:D),sumif(axle!A:A,E7,axle!C:C)),"")</f>
        <v>7.1</v>
      </c>
      <c r="I7" s="23">
        <f>if(ISerror(value(G7)),sumif(axle!E:E,F7,axle!G:G),sumif(axle!E:E,F7,axle!F:F))</f>
        <v>3.583</v>
      </c>
      <c r="J7" s="24">
        <f>sumif(axle!H:H,G7,axle!I:I)</f>
        <v>2</v>
      </c>
      <c r="K7" s="24" t="str">
        <f>if(sumif(axle!H:H,G7,axle!J:J)=1,"LSD","")</f>
        <v/>
      </c>
    </row>
    <row r="8">
      <c r="A8" s="1" t="s">
        <v>156</v>
      </c>
      <c r="B8" s="1" t="s">
        <v>160</v>
      </c>
      <c r="C8" s="6" t="s">
        <v>161</v>
      </c>
      <c r="D8" s="1" t="s">
        <v>159</v>
      </c>
      <c r="E8" s="20" t="str">
        <f t="shared" si="1"/>
        <v>E</v>
      </c>
      <c r="F8" s="20" t="str">
        <f t="shared" si="2"/>
        <v>37</v>
      </c>
      <c r="G8" s="21" t="str">
        <f t="shared" si="3"/>
        <v>2</v>
      </c>
      <c r="H8" s="22">
        <f>if(D8&lt;&gt;"",if(ISerror(value(G8)),sumif(axle!A:A,E8,axle!D:D),sumif(axle!A:A,E8,axle!C:C)),"")</f>
        <v>7.1</v>
      </c>
      <c r="I8" s="23">
        <f>if(ISerror(value(G8)),sumif(axle!E:E,F8,axle!G:G),sumif(axle!E:E,F8,axle!F:F))</f>
        <v>3.583</v>
      </c>
      <c r="J8" s="24">
        <f>sumif(axle!H:H,G8,axle!I:I)</f>
        <v>2</v>
      </c>
      <c r="K8" s="24" t="str">
        <f>if(sumif(axle!H:H,G8,axle!J:J)=1,"LSD","")</f>
        <v/>
      </c>
    </row>
    <row r="9">
      <c r="A9" s="1" t="s">
        <v>156</v>
      </c>
      <c r="B9" s="1" t="s">
        <v>162</v>
      </c>
      <c r="C9" s="6" t="s">
        <v>163</v>
      </c>
      <c r="D9" s="1" t="s">
        <v>164</v>
      </c>
      <c r="E9" s="20" t="str">
        <f t="shared" si="1"/>
        <v>E</v>
      </c>
      <c r="F9" s="20" t="str">
        <f t="shared" si="2"/>
        <v>30</v>
      </c>
      <c r="G9" s="21" t="str">
        <f t="shared" si="3"/>
        <v>2</v>
      </c>
      <c r="H9" s="22">
        <f>if(D9&lt;&gt;"",if(ISerror(value(G9)),sumif(axle!A:A,E9,axle!D:D),sumif(axle!A:A,E9,axle!C:C)),"")</f>
        <v>7.1</v>
      </c>
      <c r="I9" s="23">
        <f>if(ISerror(value(G9)),sumif(axle!E:E,F9,axle!G:G),sumif(axle!E:E,F9,axle!F:F))</f>
        <v>3.727</v>
      </c>
      <c r="J9" s="24">
        <f>sumif(axle!H:H,G9,axle!I:I)</f>
        <v>2</v>
      </c>
      <c r="K9" s="24" t="str">
        <f>if(sumif(axle!H:H,G9,axle!J:J)=1,"LSD","")</f>
        <v/>
      </c>
    </row>
    <row r="10">
      <c r="A10" s="1" t="s">
        <v>156</v>
      </c>
      <c r="B10" s="1" t="s">
        <v>165</v>
      </c>
      <c r="C10" s="6"/>
      <c r="D10" s="1" t="s">
        <v>164</v>
      </c>
      <c r="E10" s="20" t="str">
        <f t="shared" si="1"/>
        <v>E</v>
      </c>
      <c r="F10" s="20" t="str">
        <f t="shared" si="2"/>
        <v>30</v>
      </c>
      <c r="G10" s="21" t="str">
        <f t="shared" si="3"/>
        <v>2</v>
      </c>
      <c r="H10" s="22">
        <f>if(D10&lt;&gt;"",if(ISerror(value(G10)),sumif(axle!A:A,E10,axle!D:D),sumif(axle!A:A,E10,axle!C:C)),"")</f>
        <v>7.1</v>
      </c>
      <c r="I10" s="23">
        <f>if(ISerror(value(G10)),sumif(axle!E:E,F10,axle!G:G),sumif(axle!E:E,F10,axle!F:F))</f>
        <v>3.727</v>
      </c>
      <c r="J10" s="24">
        <f>sumif(axle!H:H,G10,axle!I:I)</f>
        <v>2</v>
      </c>
      <c r="K10" s="24" t="str">
        <f>if(sumif(axle!H:H,G10,axle!J:J)=1,"LSD","")</f>
        <v/>
      </c>
    </row>
    <row r="11">
      <c r="A11" s="1" t="s">
        <v>156</v>
      </c>
      <c r="B11" s="1" t="s">
        <v>166</v>
      </c>
      <c r="C11" s="6" t="s">
        <v>167</v>
      </c>
      <c r="D11" s="1" t="s">
        <v>164</v>
      </c>
      <c r="E11" s="20" t="str">
        <f t="shared" si="1"/>
        <v>E</v>
      </c>
      <c r="F11" s="20" t="str">
        <f t="shared" si="2"/>
        <v>30</v>
      </c>
      <c r="G11" s="21" t="str">
        <f t="shared" si="3"/>
        <v>2</v>
      </c>
      <c r="H11" s="22">
        <f>if(D11&lt;&gt;"",if(ISerror(value(G11)),sumif(axle!A:A,E11,axle!D:D),sumif(axle!A:A,E11,axle!C:C)),"")</f>
        <v>7.1</v>
      </c>
      <c r="I11" s="23">
        <f>if(ISerror(value(G11)),sumif(axle!E:E,F11,axle!G:G),sumif(axle!E:E,F11,axle!F:F))</f>
        <v>3.727</v>
      </c>
      <c r="J11" s="24">
        <f>sumif(axle!H:H,G11,axle!I:I)</f>
        <v>2</v>
      </c>
      <c r="K11" s="24" t="str">
        <f>if(sumif(axle!H:H,G11,axle!J:J)=1,"LSD","")</f>
        <v/>
      </c>
    </row>
    <row r="12">
      <c r="A12" s="1" t="s">
        <v>156</v>
      </c>
      <c r="B12" s="1" t="s">
        <v>168</v>
      </c>
      <c r="C12" s="6" t="s">
        <v>169</v>
      </c>
      <c r="D12" s="1" t="s">
        <v>170</v>
      </c>
      <c r="E12" s="20" t="str">
        <f t="shared" si="1"/>
        <v>E</v>
      </c>
      <c r="F12" s="20" t="str">
        <f t="shared" si="2"/>
        <v>31</v>
      </c>
      <c r="G12" s="21" t="str">
        <f t="shared" si="3"/>
        <v>2</v>
      </c>
      <c r="H12" s="22">
        <f>if(D12&lt;&gt;"",if(ISerror(value(G12)),sumif(axle!A:A,E12,axle!D:D),sumif(axle!A:A,E12,axle!C:C)),"")</f>
        <v>7.1</v>
      </c>
      <c r="I12" s="23">
        <f>if(ISerror(value(G12)),sumif(axle!E:E,F12,axle!G:G),sumif(axle!E:E,F12,axle!F:F))</f>
        <v>3.909</v>
      </c>
      <c r="J12" s="24">
        <f>sumif(axle!H:H,G12,axle!I:I)</f>
        <v>2</v>
      </c>
      <c r="K12" s="24" t="str">
        <f>if(sumif(axle!H:H,G12,axle!J:J)=1,"LSD","")</f>
        <v/>
      </c>
    </row>
    <row r="13">
      <c r="A13" s="1" t="s">
        <v>156</v>
      </c>
      <c r="B13" s="1" t="s">
        <v>171</v>
      </c>
      <c r="C13" s="6" t="s">
        <v>172</v>
      </c>
      <c r="D13" s="4" t="s">
        <v>173</v>
      </c>
      <c r="E13" s="20" t="str">
        <f t="shared" si="1"/>
        <v>E</v>
      </c>
      <c r="F13" s="20" t="str">
        <f t="shared" si="2"/>
        <v>29</v>
      </c>
      <c r="G13" s="21" t="str">
        <f t="shared" si="3"/>
        <v>2</v>
      </c>
      <c r="H13" s="22">
        <f>if(D13&lt;&gt;"",if(ISerror(value(G13)),sumif(axle!A:A,E13,axle!D:D),sumif(axle!A:A,E13,axle!C:C)),"")</f>
        <v>7.1</v>
      </c>
      <c r="I13" s="23">
        <f>if(ISerror(value(G13)),sumif(axle!E:E,F13,axle!G:G),sumif(axle!E:E,F13,axle!F:F))</f>
        <v>4.1</v>
      </c>
      <c r="J13" s="24">
        <f>sumif(axle!H:H,G13,axle!I:I)</f>
        <v>2</v>
      </c>
      <c r="K13" s="24" t="str">
        <f>if(sumif(axle!H:H,G13,axle!J:J)=1,"LSD","")</f>
        <v/>
      </c>
    </row>
    <row r="14">
      <c r="A14" s="1" t="s">
        <v>156</v>
      </c>
      <c r="B14" s="1" t="s">
        <v>174</v>
      </c>
      <c r="C14" s="6" t="s">
        <v>175</v>
      </c>
      <c r="D14" s="6" t="s">
        <v>173</v>
      </c>
      <c r="E14" s="20" t="str">
        <f t="shared" si="1"/>
        <v>E</v>
      </c>
      <c r="F14" s="20" t="str">
        <f t="shared" si="2"/>
        <v>29</v>
      </c>
      <c r="G14" s="21" t="str">
        <f t="shared" si="3"/>
        <v>2</v>
      </c>
      <c r="H14" s="22">
        <f>if(D14&lt;&gt;"",if(ISerror(value(G14)),sumif(axle!A:A,E14,axle!D:D),sumif(axle!A:A,E14,axle!C:C)),"")</f>
        <v>7.1</v>
      </c>
      <c r="I14" s="23">
        <f>if(ISerror(value(G14)),sumif(axle!E:E,F14,axle!G:G),sumif(axle!E:E,F14,axle!F:F))</f>
        <v>4.1</v>
      </c>
      <c r="J14" s="24">
        <f>sumif(axle!H:H,G14,axle!I:I)</f>
        <v>2</v>
      </c>
      <c r="K14" s="24" t="str">
        <f>if(sumif(axle!H:H,G14,axle!J:J)=1,"LSD","")</f>
        <v/>
      </c>
    </row>
    <row r="15">
      <c r="A15" s="1" t="s">
        <v>156</v>
      </c>
      <c r="B15" s="1" t="s">
        <v>176</v>
      </c>
      <c r="C15" s="6" t="s">
        <v>177</v>
      </c>
      <c r="D15" s="6" t="s">
        <v>178</v>
      </c>
      <c r="E15" s="20" t="str">
        <f t="shared" si="1"/>
        <v>E</v>
      </c>
      <c r="F15" s="20" t="str">
        <f t="shared" si="2"/>
        <v>25</v>
      </c>
      <c r="G15" s="21" t="str">
        <f t="shared" si="3"/>
        <v>2</v>
      </c>
      <c r="H15" s="22">
        <f>if(D15&lt;&gt;"",if(ISerror(value(G15)),sumif(axle!A:A,E15,axle!D:D),sumif(axle!A:A,E15,axle!C:C)),"")</f>
        <v>7.1</v>
      </c>
      <c r="I15" s="23">
        <f>if(ISerror(value(G15)),sumif(axle!E:E,F15,axle!G:G),sumif(axle!E:E,F15,axle!F:F))</f>
        <v>4.556</v>
      </c>
      <c r="J15" s="24">
        <f>sumif(axle!H:H,G15,axle!I:I)</f>
        <v>2</v>
      </c>
      <c r="K15" s="24" t="str">
        <f>if(sumif(axle!H:H,G15,axle!J:J)=1,"LSD","")</f>
        <v/>
      </c>
    </row>
    <row r="16">
      <c r="A16" s="1" t="s">
        <v>179</v>
      </c>
      <c r="B16" s="1" t="s">
        <v>180</v>
      </c>
      <c r="C16" s="6" t="s">
        <v>181</v>
      </c>
      <c r="D16" s="1" t="s">
        <v>182</v>
      </c>
      <c r="E16" s="20" t="str">
        <f t="shared" si="1"/>
        <v>F</v>
      </c>
      <c r="F16" s="20" t="str">
        <f t="shared" si="2"/>
        <v>38</v>
      </c>
      <c r="G16" s="21" t="str">
        <f t="shared" si="3"/>
        <v>2</v>
      </c>
      <c r="H16" s="22">
        <f>if(D16&lt;&gt;"",if(ISerror(value(G16)),sumif(axle!A:A,E16,axle!D:D),sumif(axle!A:A,E16,axle!C:C)),"")</f>
        <v>7.5</v>
      </c>
      <c r="I16" s="23">
        <f>if(ISerror(value(G16)),sumif(axle!E:E,F16,axle!G:G),sumif(axle!E:E,F16,axle!F:F))</f>
        <v>3.417</v>
      </c>
      <c r="J16" s="24">
        <f>sumif(axle!H:H,G16,axle!I:I)</f>
        <v>2</v>
      </c>
      <c r="K16" s="24" t="str">
        <f>if(sumif(axle!H:H,G16,axle!J:J)=1,"LSD","")</f>
        <v/>
      </c>
      <c r="L16" s="1" t="s">
        <v>183</v>
      </c>
    </row>
    <row r="17">
      <c r="A17" s="1" t="s">
        <v>179</v>
      </c>
      <c r="B17" s="1" t="s">
        <v>184</v>
      </c>
      <c r="C17" s="6" t="s">
        <v>185</v>
      </c>
      <c r="D17" s="1" t="s">
        <v>182</v>
      </c>
      <c r="E17" s="20" t="str">
        <f t="shared" si="1"/>
        <v>F</v>
      </c>
      <c r="F17" s="20" t="str">
        <f t="shared" si="2"/>
        <v>38</v>
      </c>
      <c r="G17" s="21" t="str">
        <f t="shared" si="3"/>
        <v>2</v>
      </c>
      <c r="H17" s="22">
        <f>if(D17&lt;&gt;"",if(ISerror(value(G17)),sumif(axle!A:A,E17,axle!D:D),sumif(axle!A:A,E17,axle!C:C)),"")</f>
        <v>7.5</v>
      </c>
      <c r="I17" s="23">
        <f>if(ISerror(value(G17)),sumif(axle!E:E,F17,axle!G:G),sumif(axle!E:E,F17,axle!F:F))</f>
        <v>3.417</v>
      </c>
      <c r="J17" s="24">
        <f>sumif(axle!H:H,G17,axle!I:I)</f>
        <v>2</v>
      </c>
      <c r="K17" s="24" t="str">
        <f>if(sumif(axle!H:H,G17,axle!J:J)=1,"LSD","")</f>
        <v/>
      </c>
      <c r="L17" s="1" t="s">
        <v>186</v>
      </c>
    </row>
    <row r="18">
      <c r="A18" s="1" t="s">
        <v>179</v>
      </c>
      <c r="B18" s="1" t="s">
        <v>187</v>
      </c>
      <c r="C18" s="6" t="s">
        <v>188</v>
      </c>
      <c r="D18" s="1" t="s">
        <v>189</v>
      </c>
      <c r="E18" s="20" t="str">
        <f t="shared" si="1"/>
        <v>F</v>
      </c>
      <c r="F18" s="20" t="str">
        <f t="shared" si="2"/>
        <v>37</v>
      </c>
      <c r="G18" s="21" t="str">
        <f t="shared" si="3"/>
        <v>2</v>
      </c>
      <c r="H18" s="22">
        <f>if(D18&lt;&gt;"",if(ISerror(value(G18)),sumif(axle!A:A,E18,axle!D:D),sumif(axle!A:A,E18,axle!C:C)),"")</f>
        <v>7.5</v>
      </c>
      <c r="I18" s="23">
        <f>if(ISerror(value(G18)),sumif(axle!E:E,F18,axle!G:G),sumif(axle!E:E,F18,axle!F:F))</f>
        <v>3.583</v>
      </c>
      <c r="J18" s="24">
        <f>sumif(axle!H:H,G18,axle!I:I)</f>
        <v>2</v>
      </c>
      <c r="K18" s="24" t="str">
        <f>if(sumif(axle!H:H,G18,axle!J:J)=1,"LSD","")</f>
        <v/>
      </c>
    </row>
    <row r="19">
      <c r="A19" s="1" t="s">
        <v>179</v>
      </c>
      <c r="B19" s="1" t="s">
        <v>190</v>
      </c>
      <c r="C19" s="6" t="s">
        <v>191</v>
      </c>
      <c r="D19" s="1" t="s">
        <v>189</v>
      </c>
      <c r="E19" s="20" t="str">
        <f t="shared" si="1"/>
        <v>F</v>
      </c>
      <c r="F19" s="20" t="str">
        <f t="shared" si="2"/>
        <v>37</v>
      </c>
      <c r="G19" s="21" t="str">
        <f t="shared" si="3"/>
        <v>2</v>
      </c>
      <c r="H19" s="22">
        <f>if(D19&lt;&gt;"",if(ISerror(value(G19)),sumif(axle!A:A,E19,axle!D:D),sumif(axle!A:A,E19,axle!C:C)),"")</f>
        <v>7.5</v>
      </c>
      <c r="I19" s="23">
        <f>if(ISerror(value(G19)),sumif(axle!E:E,F19,axle!G:G),sumif(axle!E:E,F19,axle!F:F))</f>
        <v>3.583</v>
      </c>
      <c r="J19" s="24">
        <f>sumif(axle!H:H,G19,axle!I:I)</f>
        <v>2</v>
      </c>
      <c r="K19" s="24" t="str">
        <f>if(sumif(axle!H:H,G19,axle!J:J)=1,"LSD","")</f>
        <v/>
      </c>
    </row>
    <row r="20">
      <c r="A20" s="1" t="s">
        <v>192</v>
      </c>
      <c r="B20" s="1" t="s">
        <v>187</v>
      </c>
      <c r="C20" s="6" t="s">
        <v>193</v>
      </c>
      <c r="D20" s="1" t="s">
        <v>189</v>
      </c>
      <c r="E20" s="20" t="str">
        <f t="shared" si="1"/>
        <v>F</v>
      </c>
      <c r="F20" s="20" t="str">
        <f t="shared" si="2"/>
        <v>37</v>
      </c>
      <c r="G20" s="21" t="str">
        <f t="shared" si="3"/>
        <v>2</v>
      </c>
      <c r="H20" s="22">
        <f>if(D20&lt;&gt;"",if(ISerror(value(G20)),sumif(axle!A:A,E20,axle!D:D),sumif(axle!A:A,E20,axle!C:C)),"")</f>
        <v>7.5</v>
      </c>
      <c r="I20" s="23">
        <f>if(ISerror(value(G20)),sumif(axle!E:E,F20,axle!G:G),sumif(axle!E:E,F20,axle!F:F))</f>
        <v>3.583</v>
      </c>
      <c r="J20" s="24">
        <f>sumif(axle!H:H,G20,axle!I:I)</f>
        <v>2</v>
      </c>
      <c r="K20" s="24"/>
    </row>
    <row r="21">
      <c r="A21" s="1" t="s">
        <v>179</v>
      </c>
      <c r="B21" s="1" t="s">
        <v>194</v>
      </c>
      <c r="C21" s="6" t="s">
        <v>195</v>
      </c>
      <c r="D21" s="1" t="s">
        <v>189</v>
      </c>
      <c r="E21" s="20" t="str">
        <f t="shared" si="1"/>
        <v>F</v>
      </c>
      <c r="F21" s="20" t="str">
        <f t="shared" si="2"/>
        <v>37</v>
      </c>
      <c r="G21" s="21" t="str">
        <f t="shared" si="3"/>
        <v>2</v>
      </c>
      <c r="H21" s="22">
        <f>if(D21&lt;&gt;"",if(ISerror(value(G21)),sumif(axle!A:A,E21,axle!D:D),sumif(axle!A:A,E21,axle!C:C)),"")</f>
        <v>7.5</v>
      </c>
      <c r="I21" s="23">
        <f>if(ISerror(value(G21)),sumif(axle!E:E,F21,axle!G:G),sumif(axle!E:E,F21,axle!F:F))</f>
        <v>3.583</v>
      </c>
      <c r="J21" s="24">
        <f>sumif(axle!H:H,G21,axle!I:I)</f>
        <v>2</v>
      </c>
      <c r="K21" s="24" t="str">
        <f>if(sumif(axle!H:H,G21,axle!J:J)=1,"LSD","")</f>
        <v/>
      </c>
    </row>
    <row r="22">
      <c r="A22" s="1" t="s">
        <v>179</v>
      </c>
      <c r="B22" s="1" t="s">
        <v>196</v>
      </c>
      <c r="C22" s="6" t="s">
        <v>197</v>
      </c>
      <c r="D22" s="1" t="s">
        <v>189</v>
      </c>
      <c r="E22" s="20" t="str">
        <f t="shared" si="1"/>
        <v>F</v>
      </c>
      <c r="F22" s="20" t="str">
        <f t="shared" si="2"/>
        <v>37</v>
      </c>
      <c r="G22" s="21" t="str">
        <f t="shared" si="3"/>
        <v>2</v>
      </c>
      <c r="H22" s="22">
        <f>if(D22&lt;&gt;"",if(ISerror(value(G22)),sumif(axle!A:A,E22,axle!D:D),sumif(axle!A:A,E22,axle!C:C)),"")</f>
        <v>7.5</v>
      </c>
      <c r="I22" s="23">
        <f>if(ISerror(value(G22)),sumif(axle!E:E,F22,axle!G:G),sumif(axle!E:E,F22,axle!F:F))</f>
        <v>3.583</v>
      </c>
      <c r="J22" s="24">
        <f>sumif(axle!H:H,G22,axle!I:I)</f>
        <v>2</v>
      </c>
      <c r="K22" s="24" t="str">
        <f>if(sumif(axle!H:H,G22,axle!J:J)=1,"LSD","")</f>
        <v/>
      </c>
    </row>
    <row r="23">
      <c r="A23" s="1" t="s">
        <v>154</v>
      </c>
      <c r="B23" s="1" t="s">
        <v>198</v>
      </c>
      <c r="C23" s="6" t="s">
        <v>199</v>
      </c>
      <c r="D23" s="1" t="s">
        <v>200</v>
      </c>
      <c r="E23" s="20" t="str">
        <f t="shared" si="1"/>
        <v>F</v>
      </c>
      <c r="F23" s="20" t="str">
        <f t="shared" si="2"/>
        <v>30</v>
      </c>
      <c r="G23" s="21" t="str">
        <f t="shared" si="3"/>
        <v>2</v>
      </c>
      <c r="H23" s="22">
        <f>if(D23&lt;&gt;"",if(ISerror(value(G23)),sumif(axle!A:A,E23,axle!D:D),sumif(axle!A:A,E23,axle!C:C)),"")</f>
        <v>7.5</v>
      </c>
      <c r="I23" s="23">
        <f>if(ISerror(value(G23)),sumif(axle!E:E,F23,axle!G:G),sumif(axle!E:E,F23,axle!F:F))</f>
        <v>3.727</v>
      </c>
      <c r="J23" s="24">
        <f>sumif(axle!H:H,G23,axle!I:I)</f>
        <v>2</v>
      </c>
      <c r="K23" s="24" t="str">
        <f>if(sumif(axle!H:H,G23,axle!J:J)=1,"LSD","")</f>
        <v/>
      </c>
    </row>
    <row r="24">
      <c r="A24" s="1" t="s">
        <v>179</v>
      </c>
      <c r="B24" s="1" t="s">
        <v>201</v>
      </c>
      <c r="C24" s="6" t="s">
        <v>202</v>
      </c>
      <c r="D24" s="1" t="s">
        <v>200</v>
      </c>
      <c r="E24" s="20" t="str">
        <f t="shared" si="1"/>
        <v>F</v>
      </c>
      <c r="F24" s="20" t="str">
        <f t="shared" si="2"/>
        <v>30</v>
      </c>
      <c r="G24" s="21" t="str">
        <f t="shared" si="3"/>
        <v>2</v>
      </c>
      <c r="H24" s="22">
        <f>if(D24&lt;&gt;"",if(ISerror(value(G24)),sumif(axle!A:A,E24,axle!D:D),sumif(axle!A:A,E24,axle!C:C)),"")</f>
        <v>7.5</v>
      </c>
      <c r="I24" s="23">
        <f>if(ISerror(value(G24)),sumif(axle!E:E,F24,axle!G:G),sumif(axle!E:E,F24,axle!F:F))</f>
        <v>3.727</v>
      </c>
      <c r="J24" s="24">
        <f>sumif(axle!H:H,G24,axle!I:I)</f>
        <v>2</v>
      </c>
      <c r="K24" s="24" t="str">
        <f>if(sumif(axle!H:H,G24,axle!J:J)=1,"LSD","")</f>
        <v/>
      </c>
    </row>
    <row r="25">
      <c r="A25" s="1" t="s">
        <v>179</v>
      </c>
      <c r="B25" s="1" t="s">
        <v>198</v>
      </c>
      <c r="C25" s="6" t="s">
        <v>203</v>
      </c>
      <c r="D25" s="1" t="s">
        <v>200</v>
      </c>
      <c r="E25" s="20" t="str">
        <f t="shared" si="1"/>
        <v>F</v>
      </c>
      <c r="F25" s="20" t="str">
        <f t="shared" si="2"/>
        <v>30</v>
      </c>
      <c r="G25" s="21" t="str">
        <f t="shared" si="3"/>
        <v>2</v>
      </c>
      <c r="H25" s="22">
        <f>if(D25&lt;&gt;"",if(ISerror(value(G25)),sumif(axle!A:A,E25,axle!D:D),sumif(axle!A:A,E25,axle!C:C)),"")</f>
        <v>7.5</v>
      </c>
      <c r="I25" s="23">
        <f>if(ISerror(value(G25)),sumif(axle!E:E,F25,axle!G:G),sumif(axle!E:E,F25,axle!F:F))</f>
        <v>3.727</v>
      </c>
      <c r="J25" s="24">
        <f>sumif(axle!H:H,G25,axle!I:I)</f>
        <v>2</v>
      </c>
      <c r="K25" s="24" t="str">
        <f>if(sumif(axle!H:H,G25,axle!J:J)=1,"LSD","")</f>
        <v/>
      </c>
      <c r="L25">
        <f t="shared" ref="L25:L26" si="4">41/11</f>
        <v>3.727272727</v>
      </c>
    </row>
    <row r="26">
      <c r="A26" s="1" t="s">
        <v>179</v>
      </c>
      <c r="B26" s="1" t="s">
        <v>204</v>
      </c>
      <c r="C26" s="6" t="s">
        <v>195</v>
      </c>
      <c r="D26" s="1" t="s">
        <v>200</v>
      </c>
      <c r="E26" s="20" t="str">
        <f t="shared" si="1"/>
        <v>F</v>
      </c>
      <c r="F26" s="20" t="str">
        <f t="shared" si="2"/>
        <v>30</v>
      </c>
      <c r="G26" s="21" t="str">
        <f t="shared" si="3"/>
        <v>2</v>
      </c>
      <c r="H26" s="22">
        <f>if(D26&lt;&gt;"",if(ISerror(value(G26)),sumif(axle!A:A,E26,axle!D:D),sumif(axle!A:A,E26,axle!C:C)),"")</f>
        <v>7.5</v>
      </c>
      <c r="I26" s="23">
        <f>if(ISerror(value(G26)),sumif(axle!E:E,F26,axle!G:G),sumif(axle!E:E,F26,axle!F:F))</f>
        <v>3.727</v>
      </c>
      <c r="J26" s="24">
        <f>sumif(axle!H:H,G26,axle!I:I)</f>
        <v>2</v>
      </c>
      <c r="K26" s="24" t="str">
        <f>if(sumif(axle!H:H,G26,axle!J:J)=1,"LSD","")</f>
        <v/>
      </c>
      <c r="L26">
        <f t="shared" si="4"/>
        <v>3.727272727</v>
      </c>
    </row>
    <row r="27">
      <c r="A27" s="1" t="s">
        <v>179</v>
      </c>
      <c r="B27" s="1" t="s">
        <v>205</v>
      </c>
      <c r="C27" s="6" t="s">
        <v>206</v>
      </c>
      <c r="D27" s="4" t="s">
        <v>200</v>
      </c>
      <c r="E27" s="20" t="str">
        <f t="shared" si="1"/>
        <v>F</v>
      </c>
      <c r="F27" s="20" t="str">
        <f t="shared" si="2"/>
        <v>30</v>
      </c>
      <c r="G27" s="21" t="str">
        <f t="shared" si="3"/>
        <v>2</v>
      </c>
      <c r="H27" s="22">
        <f>if(D27&lt;&gt;"",if(ISerror(value(G27)),sumif(axle!A:A,E27,axle!D:D),sumif(axle!A:A,E27,axle!C:C)),"")</f>
        <v>7.5</v>
      </c>
      <c r="I27" s="23">
        <f>if(ISerror(value(G27)),sumif(axle!E:E,F27,axle!G:G),sumif(axle!E:E,F27,axle!F:F))</f>
        <v>3.727</v>
      </c>
      <c r="J27" s="24">
        <f>sumif(axle!H:H,G27,axle!I:I)</f>
        <v>2</v>
      </c>
      <c r="K27" s="24" t="str">
        <f>if(sumif(axle!H:H,G27,axle!J:J)=1,"LSD","")</f>
        <v/>
      </c>
    </row>
    <row r="28">
      <c r="A28" s="1" t="s">
        <v>179</v>
      </c>
      <c r="B28" s="1" t="s">
        <v>207</v>
      </c>
      <c r="C28" s="6" t="s">
        <v>208</v>
      </c>
      <c r="D28" s="4" t="s">
        <v>200</v>
      </c>
      <c r="E28" s="20" t="str">
        <f t="shared" si="1"/>
        <v>F</v>
      </c>
      <c r="F28" s="20" t="str">
        <f t="shared" si="2"/>
        <v>30</v>
      </c>
      <c r="G28" s="21" t="str">
        <f t="shared" si="3"/>
        <v>2</v>
      </c>
      <c r="H28" s="22">
        <f>if(D28&lt;&gt;"",if(ISerror(value(G28)),sumif(axle!A:A,E28,axle!D:D),sumif(axle!A:A,E28,axle!C:C)),"")</f>
        <v>7.5</v>
      </c>
      <c r="I28" s="23">
        <f>if(ISerror(value(G28)),sumif(axle!E:E,F28,axle!G:G),sumif(axle!E:E,F28,axle!F:F))</f>
        <v>3.727</v>
      </c>
      <c r="J28" s="24">
        <f>sumif(axle!H:H,G28,axle!I:I)</f>
        <v>2</v>
      </c>
      <c r="K28" s="24" t="str">
        <f>if(sumif(axle!H:H,G28,axle!J:J)=1,"LSD","")</f>
        <v/>
      </c>
      <c r="L28" s="1" t="s">
        <v>209</v>
      </c>
    </row>
    <row r="29">
      <c r="A29" s="1" t="s">
        <v>210</v>
      </c>
      <c r="B29" s="1" t="s">
        <v>211</v>
      </c>
      <c r="C29" s="6" t="s">
        <v>212</v>
      </c>
      <c r="D29" s="4" t="s">
        <v>213</v>
      </c>
      <c r="E29" s="20" t="str">
        <f t="shared" si="1"/>
        <v>A</v>
      </c>
      <c r="F29" s="20" t="str">
        <f t="shared" si="2"/>
        <v>02</v>
      </c>
      <c r="G29" s="21" t="str">
        <f t="shared" si="3"/>
        <v>B</v>
      </c>
      <c r="H29" s="22">
        <f>if(D29&lt;&gt;"",if(ISerror(value(G29)),sumif(axle!A:A,E29,axle!D:D),sumif(axle!A:A,E29,axle!C:C)),"")</f>
        <v>7.5</v>
      </c>
      <c r="I29" s="23">
        <f>if(ISerror(value(G29)),sumif(axle!E:E,F29,axle!G:G),sumif(axle!E:E,F29,axle!F:F))</f>
        <v>3.727</v>
      </c>
      <c r="J29" s="24">
        <f>sumif(axle!H:H,G29,axle!I:I)</f>
        <v>4</v>
      </c>
      <c r="K29" s="24" t="str">
        <f>if(sumif(axle!H:H,G29,axle!J:J)=1,"LSD","")</f>
        <v/>
      </c>
      <c r="L29" s="5" t="s">
        <v>214</v>
      </c>
    </row>
    <row r="30">
      <c r="A30" s="1" t="s">
        <v>215</v>
      </c>
      <c r="B30" s="1" t="s">
        <v>211</v>
      </c>
      <c r="C30" s="6" t="s">
        <v>212</v>
      </c>
      <c r="D30" s="4" t="s">
        <v>213</v>
      </c>
      <c r="E30" s="20" t="str">
        <f t="shared" si="1"/>
        <v>A</v>
      </c>
      <c r="F30" s="20" t="str">
        <f t="shared" si="2"/>
        <v>02</v>
      </c>
      <c r="G30" s="21" t="str">
        <f t="shared" si="3"/>
        <v>B</v>
      </c>
      <c r="H30" s="22">
        <f>if(D30&lt;&gt;"",if(ISerror(value(G30)),sumif(axle!A:A,E30,axle!D:D),sumif(axle!A:A,E30,axle!C:C)),"")</f>
        <v>7.5</v>
      </c>
      <c r="I30" s="23">
        <f>if(ISerror(value(G30)),sumif(axle!E:E,F30,axle!G:G),sumif(axle!E:E,F30,axle!F:F))</f>
        <v>3.727</v>
      </c>
      <c r="J30" s="24">
        <f>sumif(axle!H:H,G30,axle!I:I)</f>
        <v>4</v>
      </c>
      <c r="K30" s="24" t="str">
        <f>if(sumif(axle!H:H,G30,axle!J:J)=1,"LSD","")</f>
        <v/>
      </c>
      <c r="L30" s="1" t="s">
        <v>216</v>
      </c>
    </row>
    <row r="31">
      <c r="A31" s="1" t="s">
        <v>217</v>
      </c>
      <c r="B31" s="1" t="s">
        <v>211</v>
      </c>
      <c r="C31" s="6" t="s">
        <v>212</v>
      </c>
      <c r="D31" s="4" t="s">
        <v>213</v>
      </c>
      <c r="E31" s="20" t="str">
        <f t="shared" si="1"/>
        <v>A</v>
      </c>
      <c r="F31" s="20" t="str">
        <f t="shared" si="2"/>
        <v>02</v>
      </c>
      <c r="G31" s="21" t="str">
        <f t="shared" si="3"/>
        <v>B</v>
      </c>
      <c r="H31" s="22">
        <f>if(D31&lt;&gt;"",if(ISerror(value(G31)),sumif(axle!A:A,E31,axle!D:D),sumif(axle!A:A,E31,axle!C:C)),"")</f>
        <v>7.5</v>
      </c>
      <c r="I31" s="23">
        <f>if(ISerror(value(G31)),sumif(axle!E:E,F31,axle!G:G),sumif(axle!E:E,F31,axle!F:F))</f>
        <v>3.727</v>
      </c>
      <c r="J31" s="24">
        <f>sumif(axle!H:H,G31,axle!I:I)</f>
        <v>4</v>
      </c>
      <c r="K31" s="24" t="str">
        <f>if(sumif(axle!H:H,G31,axle!J:J)=1,"LSD","")</f>
        <v/>
      </c>
      <c r="L31" s="1">
        <v>4.3</v>
      </c>
    </row>
    <row r="32">
      <c r="A32" s="1" t="s">
        <v>179</v>
      </c>
      <c r="B32" s="1" t="s">
        <v>218</v>
      </c>
      <c r="C32" s="26" t="s">
        <v>219</v>
      </c>
      <c r="D32" s="1" t="s">
        <v>220</v>
      </c>
      <c r="E32" s="20" t="str">
        <f t="shared" si="1"/>
        <v>F</v>
      </c>
      <c r="F32" s="20" t="str">
        <f t="shared" si="2"/>
        <v>31</v>
      </c>
      <c r="G32" s="21" t="str">
        <f t="shared" si="3"/>
        <v>2</v>
      </c>
      <c r="H32" s="22">
        <f>if(D32&lt;&gt;"",if(ISerror(value(G32)),sumif(axle!A:A,E32,axle!D:D),sumif(axle!A:A,E32,axle!C:C)),"")</f>
        <v>7.5</v>
      </c>
      <c r="I32" s="23">
        <f>if(ISerror(value(G32)),sumif(axle!E:E,F32,axle!G:G),sumif(axle!E:E,F32,axle!F:F))</f>
        <v>3.909</v>
      </c>
      <c r="J32" s="24">
        <f>sumif(axle!H:H,G32,axle!I:I)</f>
        <v>2</v>
      </c>
      <c r="K32" s="24" t="str">
        <f>if(sumif(axle!H:H,G32,axle!J:J)=1,"LSD","")</f>
        <v/>
      </c>
    </row>
    <row r="33">
      <c r="A33" s="1" t="s">
        <v>179</v>
      </c>
      <c r="B33" s="1" t="s">
        <v>221</v>
      </c>
      <c r="C33" s="1" t="s">
        <v>222</v>
      </c>
      <c r="D33" s="1" t="s">
        <v>220</v>
      </c>
      <c r="E33" s="20" t="str">
        <f t="shared" si="1"/>
        <v>F</v>
      </c>
      <c r="F33" s="20" t="str">
        <f t="shared" si="2"/>
        <v>31</v>
      </c>
      <c r="G33" s="21" t="str">
        <f t="shared" si="3"/>
        <v>2</v>
      </c>
      <c r="H33" s="22">
        <f>if(D33&lt;&gt;"",if(ISerror(value(G33)),sumif(axle!A:A,E33,axle!D:D),sumif(axle!A:A,E33,axle!C:C)),"")</f>
        <v>7.5</v>
      </c>
      <c r="I33" s="23">
        <f>if(ISerror(value(G33)),sumif(axle!E:E,F33,axle!G:G),sumif(axle!E:E,F33,axle!F:F))</f>
        <v>3.909</v>
      </c>
      <c r="J33" s="24">
        <f>sumif(axle!H:H,G33,axle!I:I)</f>
        <v>2</v>
      </c>
      <c r="K33" s="24" t="str">
        <f>if(sumif(axle!H:H,G33,axle!J:J)=1,"LSD","")</f>
        <v/>
      </c>
    </row>
    <row r="34">
      <c r="A34" s="1" t="s">
        <v>179</v>
      </c>
      <c r="B34" s="1" t="s">
        <v>223</v>
      </c>
      <c r="C34" s="6" t="s">
        <v>224</v>
      </c>
      <c r="D34" s="4" t="s">
        <v>220</v>
      </c>
      <c r="E34" s="20" t="str">
        <f t="shared" si="1"/>
        <v>F</v>
      </c>
      <c r="F34" s="20" t="str">
        <f t="shared" si="2"/>
        <v>31</v>
      </c>
      <c r="G34" s="21" t="str">
        <f t="shared" si="3"/>
        <v>2</v>
      </c>
      <c r="H34" s="22">
        <f>if(D34&lt;&gt;"",if(ISerror(value(G34)),sumif(axle!A:A,E34,axle!D:D),sumif(axle!A:A,E34,axle!C:C)),"")</f>
        <v>7.5</v>
      </c>
      <c r="I34" s="23">
        <f>if(ISerror(value(G34)),sumif(axle!E:E,F34,axle!G:G),sumif(axle!E:E,F34,axle!F:F))</f>
        <v>3.909</v>
      </c>
      <c r="J34" s="24">
        <f>sumif(axle!H:H,G34,axle!I:I)</f>
        <v>2</v>
      </c>
      <c r="K34" s="24" t="str">
        <f>if(sumif(axle!H:H,G34,axle!J:J)=1,"LSD","")</f>
        <v/>
      </c>
    </row>
    <row r="35">
      <c r="A35" s="1" t="s">
        <v>179</v>
      </c>
      <c r="B35" s="1" t="s">
        <v>225</v>
      </c>
      <c r="C35" s="6" t="s">
        <v>226</v>
      </c>
      <c r="D35" s="4" t="s">
        <v>220</v>
      </c>
      <c r="E35" s="20" t="str">
        <f t="shared" si="1"/>
        <v>F</v>
      </c>
      <c r="F35" s="20" t="str">
        <f t="shared" si="2"/>
        <v>31</v>
      </c>
      <c r="G35" s="21" t="str">
        <f t="shared" si="3"/>
        <v>2</v>
      </c>
      <c r="H35" s="22">
        <f>if(D35&lt;&gt;"",if(ISerror(value(G35)),sumif(axle!A:A,E35,axle!D:D),sumif(axle!A:A,E35,axle!C:C)),"")</f>
        <v>7.5</v>
      </c>
      <c r="I35" s="23">
        <f>if(ISerror(value(G35)),sumif(axle!E:E,F35,axle!G:G),sumif(axle!E:E,F35,axle!F:F))</f>
        <v>3.909</v>
      </c>
      <c r="J35" s="24">
        <f>sumif(axle!H:H,G35,axle!I:I)</f>
        <v>2</v>
      </c>
      <c r="K35" s="24" t="str">
        <f>if(sumif(axle!H:H,G35,axle!J:J)=1,"LSD","")</f>
        <v/>
      </c>
    </row>
    <row r="36">
      <c r="A36" s="1" t="s">
        <v>227</v>
      </c>
      <c r="B36" s="1" t="s">
        <v>143</v>
      </c>
      <c r="C36" s="6"/>
      <c r="D36" s="1" t="s">
        <v>228</v>
      </c>
      <c r="E36" s="20" t="str">
        <f t="shared" si="1"/>
        <v>A</v>
      </c>
      <c r="F36" s="20" t="str">
        <f t="shared" si="2"/>
        <v>01</v>
      </c>
      <c r="G36" s="21" t="str">
        <f t="shared" si="3"/>
        <v>C</v>
      </c>
      <c r="H36" s="22">
        <f>if(D36&lt;&gt;"",if(ISerror(value(G36)),sumif(axle!A:A,E36,axle!D:D),sumif(axle!A:A,E36,axle!C:C)),"")</f>
        <v>7.5</v>
      </c>
      <c r="I36" s="23">
        <f>if(ISerror(value(G36)),sumif(axle!E:E,F36,axle!G:G),sumif(axle!E:E,F36,axle!F:F))</f>
        <v>3.909</v>
      </c>
      <c r="J36" s="24">
        <f>sumif(axle!H:H,G36,axle!I:I)</f>
        <v>2</v>
      </c>
      <c r="K36" s="24" t="str">
        <f>if(sumif(axle!H:H,G36,axle!J:J)=1,"LSD","")</f>
        <v>LSD</v>
      </c>
    </row>
    <row r="37">
      <c r="A37" s="1" t="s">
        <v>192</v>
      </c>
      <c r="B37" s="1" t="s">
        <v>229</v>
      </c>
      <c r="C37" s="6" t="s">
        <v>230</v>
      </c>
      <c r="D37" s="4" t="s">
        <v>231</v>
      </c>
      <c r="E37" s="20" t="str">
        <f t="shared" si="1"/>
        <v>F</v>
      </c>
      <c r="F37" s="20" t="str">
        <f t="shared" si="2"/>
        <v>29</v>
      </c>
      <c r="G37" s="21" t="str">
        <f t="shared" si="3"/>
        <v>2</v>
      </c>
      <c r="H37" s="22">
        <f>if(D37&lt;&gt;"",if(ISerror(value(G37)),sumif(axle!A:A,E37,axle!D:D),sumif(axle!A:A,E37,axle!C:C)),"")</f>
        <v>7.5</v>
      </c>
      <c r="I37" s="23">
        <f>if(ISerror(value(G37)),sumif(axle!E:E,F37,axle!G:G),sumif(axle!E:E,F37,axle!F:F))</f>
        <v>4.1</v>
      </c>
      <c r="J37" s="24">
        <f>sumif(axle!H:H,G37,axle!I:I)</f>
        <v>2</v>
      </c>
      <c r="K37" s="24" t="str">
        <f>if(sumif(axle!H:H,G37,axle!J:J)=1,"LSD","")</f>
        <v/>
      </c>
    </row>
    <row r="38">
      <c r="A38" s="1" t="s">
        <v>232</v>
      </c>
      <c r="B38" s="1" t="s">
        <v>233</v>
      </c>
      <c r="C38" s="6"/>
      <c r="D38" s="4" t="s">
        <v>234</v>
      </c>
      <c r="E38" s="20" t="str">
        <f t="shared" si="1"/>
        <v>F</v>
      </c>
      <c r="F38" s="20" t="str">
        <f t="shared" si="2"/>
        <v>29</v>
      </c>
      <c r="G38" s="21" t="str">
        <f t="shared" si="3"/>
        <v>3</v>
      </c>
      <c r="H38" s="22">
        <f>if(D38&lt;&gt;"",if(ISerror(value(G38)),sumif(axle!A:A,E38,axle!D:D),sumif(axle!A:A,E38,axle!C:C)),"")</f>
        <v>7.5</v>
      </c>
      <c r="I38" s="23">
        <f>if(ISerror(value(G38)),sumif(axle!E:E,F38,axle!G:G),sumif(axle!E:E,F38,axle!F:F))</f>
        <v>4.1</v>
      </c>
      <c r="J38" s="24">
        <f>sumif(axle!H:H,G38,axle!I:I)</f>
        <v>2</v>
      </c>
      <c r="K38" s="24" t="str">
        <f>if(sumif(axle!H:H,G38,axle!J:J)=1,"LSD","")</f>
        <v>LSD</v>
      </c>
    </row>
    <row r="39">
      <c r="A39" s="1" t="s">
        <v>192</v>
      </c>
      <c r="B39" s="1" t="s">
        <v>233</v>
      </c>
      <c r="C39" s="6"/>
      <c r="D39" s="6" t="s">
        <v>231</v>
      </c>
      <c r="E39" s="20" t="str">
        <f t="shared" si="1"/>
        <v>F</v>
      </c>
      <c r="F39" s="20" t="str">
        <f t="shared" si="2"/>
        <v>29</v>
      </c>
      <c r="G39" s="21" t="str">
        <f t="shared" si="3"/>
        <v>2</v>
      </c>
      <c r="H39" s="22">
        <f>if(D39&lt;&gt;"",if(ISerror(value(G39)),sumif(axle!A:A,E39,axle!D:D),sumif(axle!A:A,E39,axle!C:C)),"")</f>
        <v>7.5</v>
      </c>
      <c r="I39" s="23">
        <f>if(ISerror(value(G39)),sumif(axle!E:E,F39,axle!G:G),sumif(axle!E:E,F39,axle!F:F))</f>
        <v>4.1</v>
      </c>
      <c r="J39" s="24">
        <f>sumif(axle!H:H,G39,axle!I:I)</f>
        <v>2</v>
      </c>
      <c r="K39" s="24" t="str">
        <f>if(sumif(axle!H:H,G39,axle!J:J)=1,"LSD","")</f>
        <v/>
      </c>
    </row>
    <row r="40">
      <c r="A40" s="1" t="s">
        <v>235</v>
      </c>
      <c r="B40" s="1" t="s">
        <v>233</v>
      </c>
      <c r="C40" s="6"/>
      <c r="D40" s="6" t="s">
        <v>231</v>
      </c>
      <c r="E40" s="20" t="str">
        <f t="shared" si="1"/>
        <v>F</v>
      </c>
      <c r="F40" s="20" t="str">
        <f t="shared" si="2"/>
        <v>29</v>
      </c>
      <c r="G40" s="21" t="str">
        <f t="shared" si="3"/>
        <v>2</v>
      </c>
      <c r="H40" s="22">
        <f>if(D40&lt;&gt;"",if(ISerror(value(G40)),sumif(axle!A:A,E40,axle!D:D),sumif(axle!A:A,E40,axle!C:C)),"")</f>
        <v>7.5</v>
      </c>
      <c r="I40" s="23">
        <f>if(ISerror(value(G40)),sumif(axle!E:E,F40,axle!G:G),sumif(axle!E:E,F40,axle!F:F))</f>
        <v>4.1</v>
      </c>
      <c r="J40" s="24">
        <f>sumif(axle!H:H,G40,axle!I:I)</f>
        <v>2</v>
      </c>
      <c r="K40" s="24" t="str">
        <f>if(sumif(axle!H:H,G40,axle!J:J)=1,"LSD","")</f>
        <v/>
      </c>
    </row>
    <row r="41">
      <c r="A41" s="1" t="s">
        <v>235</v>
      </c>
      <c r="B41" s="1" t="s">
        <v>236</v>
      </c>
      <c r="C41" s="6"/>
      <c r="D41" s="6" t="s">
        <v>231</v>
      </c>
      <c r="E41" s="20" t="str">
        <f t="shared" si="1"/>
        <v>F</v>
      </c>
      <c r="F41" s="20" t="str">
        <f t="shared" si="2"/>
        <v>29</v>
      </c>
      <c r="G41" s="21" t="str">
        <f t="shared" si="3"/>
        <v>2</v>
      </c>
      <c r="H41" s="22">
        <f>if(D41&lt;&gt;"",if(ISerror(value(G41)),sumif(axle!A:A,E41,axle!D:D),sumif(axle!A:A,E41,axle!C:C)),"")</f>
        <v>7.5</v>
      </c>
      <c r="I41" s="23">
        <f>if(ISerror(value(G41)),sumif(axle!E:E,F41,axle!G:G),sumif(axle!E:E,F41,axle!F:F))</f>
        <v>4.1</v>
      </c>
      <c r="J41" s="24">
        <f>sumif(axle!H:H,G41,axle!I:I)</f>
        <v>2</v>
      </c>
      <c r="K41" s="24" t="str">
        <f>if(sumif(axle!H:H,G41,axle!J:J)=1,"LSD","")</f>
        <v/>
      </c>
    </row>
    <row r="42">
      <c r="A42" s="1" t="s">
        <v>179</v>
      </c>
      <c r="B42" s="1" t="s">
        <v>237</v>
      </c>
      <c r="C42" s="6"/>
      <c r="D42" s="6" t="s">
        <v>231</v>
      </c>
      <c r="E42" s="20" t="str">
        <f t="shared" si="1"/>
        <v>F</v>
      </c>
      <c r="F42" s="20" t="str">
        <f t="shared" si="2"/>
        <v>29</v>
      </c>
      <c r="G42" s="21" t="str">
        <f t="shared" si="3"/>
        <v>2</v>
      </c>
      <c r="H42" s="22">
        <f>if(D42&lt;&gt;"",if(ISerror(value(G42)),sumif(axle!A:A,E42,axle!D:D),sumif(axle!A:A,E42,axle!C:C)),"")</f>
        <v>7.5</v>
      </c>
      <c r="I42" s="23">
        <f>if(ISerror(value(G42)),sumif(axle!E:E,F42,axle!G:G),sumif(axle!E:E,F42,axle!F:F))</f>
        <v>4.1</v>
      </c>
      <c r="J42" s="24">
        <f>sumif(axle!H:H,G42,axle!I:I)</f>
        <v>2</v>
      </c>
      <c r="K42" s="24" t="str">
        <f>if(sumif(axle!H:H,G42,axle!J:J)=1,"LSD","")</f>
        <v/>
      </c>
    </row>
    <row r="43">
      <c r="A43" s="1" t="s">
        <v>238</v>
      </c>
      <c r="B43" s="1" t="s">
        <v>236</v>
      </c>
      <c r="C43" s="6"/>
      <c r="D43" s="6" t="s">
        <v>231</v>
      </c>
      <c r="E43" s="20" t="str">
        <f t="shared" si="1"/>
        <v>F</v>
      </c>
      <c r="F43" s="20" t="str">
        <f t="shared" si="2"/>
        <v>29</v>
      </c>
      <c r="G43" s="21" t="str">
        <f t="shared" si="3"/>
        <v>2</v>
      </c>
      <c r="H43" s="22">
        <f>if(D43&lt;&gt;"",if(ISerror(value(G43)),sumif(axle!A:A,E43,axle!D:D),sumif(axle!A:A,E43,axle!C:C)),"")</f>
        <v>7.5</v>
      </c>
      <c r="I43" s="23">
        <f>if(ISerror(value(G43)),sumif(axle!E:E,F43,axle!G:G),sumif(axle!E:E,F43,axle!F:F))</f>
        <v>4.1</v>
      </c>
      <c r="J43" s="24">
        <f>sumif(axle!H:H,G43,axle!I:I)</f>
        <v>2</v>
      </c>
      <c r="K43" s="24" t="str">
        <f>if(sumif(axle!H:H,G43,axle!J:J)=1,"LSD","")</f>
        <v/>
      </c>
    </row>
    <row r="44">
      <c r="A44" s="1" t="s">
        <v>235</v>
      </c>
      <c r="B44" s="1" t="s">
        <v>239</v>
      </c>
      <c r="C44" s="6" t="s">
        <v>240</v>
      </c>
      <c r="D44" s="4" t="s">
        <v>241</v>
      </c>
      <c r="E44" s="20" t="str">
        <f t="shared" si="1"/>
        <v>F</v>
      </c>
      <c r="F44" s="20" t="str">
        <f t="shared" si="2"/>
        <v>28</v>
      </c>
      <c r="G44" s="21" t="str">
        <f t="shared" si="3"/>
        <v>2</v>
      </c>
      <c r="H44" s="22">
        <f>if(D44&lt;&gt;"",if(ISerror(value(G44)),sumif(axle!A:A,E44,axle!D:D),sumif(axle!A:A,E44,axle!C:C)),"")</f>
        <v>7.5</v>
      </c>
      <c r="I44" s="23">
        <f>if(ISerror(value(G44)),sumif(axle!E:E,F44,axle!G:G),sumif(axle!E:E,F44,axle!F:F))</f>
        <v>4.3</v>
      </c>
      <c r="J44" s="24">
        <f>sumif(axle!H:H,G44,axle!I:I)</f>
        <v>2</v>
      </c>
      <c r="K44" s="24" t="str">
        <f>if(sumif(axle!H:H,G44,axle!J:J)=1,"LSD","")</f>
        <v/>
      </c>
    </row>
    <row r="45">
      <c r="A45" s="1" t="s">
        <v>235</v>
      </c>
      <c r="B45" s="1" t="s">
        <v>239</v>
      </c>
      <c r="C45" s="1" t="s">
        <v>242</v>
      </c>
      <c r="D45" s="4" t="s">
        <v>241</v>
      </c>
      <c r="E45" s="20" t="str">
        <f t="shared" si="1"/>
        <v>F</v>
      </c>
      <c r="F45" s="20" t="str">
        <f t="shared" si="2"/>
        <v>28</v>
      </c>
      <c r="G45" s="21" t="str">
        <f t="shared" si="3"/>
        <v>2</v>
      </c>
      <c r="H45" s="22">
        <f>if(D45&lt;&gt;"",if(ISerror(value(G45)),sumif(axle!A:A,E45,axle!D:D),sumif(axle!A:A,E45,axle!C:C)),"")</f>
        <v>7.5</v>
      </c>
      <c r="I45" s="23">
        <f>if(ISerror(value(G45)),sumif(axle!E:E,F45,axle!G:G),sumif(axle!E:E,F45,axle!F:F))</f>
        <v>4.3</v>
      </c>
      <c r="J45" s="24">
        <f>sumif(axle!H:H,G45,axle!I:I)</f>
        <v>2</v>
      </c>
      <c r="K45" s="24" t="str">
        <f>if(sumif(axle!H:H,G45,axle!J:J)=1,"LSD","")</f>
        <v/>
      </c>
      <c r="L45" s="1" t="s">
        <v>243</v>
      </c>
    </row>
    <row r="46">
      <c r="A46" s="1" t="s">
        <v>238</v>
      </c>
      <c r="B46" s="1" t="s">
        <v>244</v>
      </c>
      <c r="C46" s="6" t="s">
        <v>245</v>
      </c>
      <c r="D46" s="6" t="s">
        <v>241</v>
      </c>
      <c r="E46" s="20" t="str">
        <f t="shared" si="1"/>
        <v>F</v>
      </c>
      <c r="F46" s="20" t="str">
        <f t="shared" si="2"/>
        <v>28</v>
      </c>
      <c r="G46" s="21" t="str">
        <f t="shared" si="3"/>
        <v>2</v>
      </c>
      <c r="H46" s="22">
        <f>if(D46&lt;&gt;"",if(ISerror(value(G46)),sumif(axle!A:A,E46,axle!D:D),sumif(axle!A:A,E46,axle!C:C)),"")</f>
        <v>7.5</v>
      </c>
      <c r="I46" s="23">
        <f>if(ISerror(value(G46)),sumif(axle!E:E,F46,axle!G:G),sumif(axle!E:E,F46,axle!F:F))</f>
        <v>4.3</v>
      </c>
      <c r="J46" s="24">
        <f>sumif(axle!H:H,G46,axle!I:I)</f>
        <v>2</v>
      </c>
      <c r="K46" s="24" t="str">
        <f>if(sumif(axle!H:H,G46,axle!J:J)=1,"LSD","")</f>
        <v/>
      </c>
    </row>
    <row r="47">
      <c r="A47" s="1" t="s">
        <v>179</v>
      </c>
      <c r="B47" s="1" t="s">
        <v>246</v>
      </c>
      <c r="C47" s="6" t="s">
        <v>247</v>
      </c>
      <c r="D47" s="1" t="s">
        <v>241</v>
      </c>
      <c r="E47" s="20" t="str">
        <f t="shared" si="1"/>
        <v>F</v>
      </c>
      <c r="F47" s="20" t="str">
        <f t="shared" si="2"/>
        <v>28</v>
      </c>
      <c r="G47" s="21" t="str">
        <f t="shared" si="3"/>
        <v>2</v>
      </c>
      <c r="H47" s="22">
        <f>if(D47&lt;&gt;"",if(ISerror(value(G47)),sumif(axle!A:A,E47,axle!D:D),sumif(axle!A:A,E47,axle!C:C)),"")</f>
        <v>7.5</v>
      </c>
      <c r="I47" s="23">
        <f>if(ISerror(value(G47)),sumif(axle!E:E,F47,axle!G:G),sumif(axle!E:E,F47,axle!F:F))</f>
        <v>4.3</v>
      </c>
      <c r="J47" s="24">
        <f>sumif(axle!H:H,G47,axle!I:I)</f>
        <v>2</v>
      </c>
      <c r="K47" s="24" t="str">
        <f>if(sumif(axle!H:H,G47,axle!J:J)=1,"LSD","")</f>
        <v/>
      </c>
    </row>
    <row r="48">
      <c r="A48" s="1" t="s">
        <v>179</v>
      </c>
      <c r="B48" s="1" t="s">
        <v>248</v>
      </c>
      <c r="C48" s="6" t="s">
        <v>249</v>
      </c>
      <c r="D48" s="4" t="s">
        <v>241</v>
      </c>
      <c r="E48" s="20" t="str">
        <f t="shared" si="1"/>
        <v>F</v>
      </c>
      <c r="F48" s="20" t="str">
        <f t="shared" si="2"/>
        <v>28</v>
      </c>
      <c r="G48" s="21" t="str">
        <f t="shared" si="3"/>
        <v>2</v>
      </c>
      <c r="H48" s="22">
        <f>if(D48&lt;&gt;"",if(ISerror(value(G48)),sumif(axle!A:A,E48,axle!D:D),sumif(axle!A:A,E48,axle!C:C)),"")</f>
        <v>7.5</v>
      </c>
      <c r="I48" s="23">
        <f>if(ISerror(value(G48)),sumif(axle!E:E,F48,axle!G:G),sumif(axle!E:E,F48,axle!F:F))</f>
        <v>4.3</v>
      </c>
      <c r="J48" s="24">
        <f>sumif(axle!H:H,G48,axle!I:I)</f>
        <v>2</v>
      </c>
      <c r="K48" s="24" t="str">
        <f>if(sumif(axle!H:H,G48,axle!J:J)=1,"LSD","")</f>
        <v/>
      </c>
    </row>
    <row r="49">
      <c r="A49" s="1" t="s">
        <v>179</v>
      </c>
      <c r="B49" s="1" t="s">
        <v>239</v>
      </c>
      <c r="C49" s="6" t="s">
        <v>249</v>
      </c>
      <c r="D49" s="4" t="s">
        <v>241</v>
      </c>
      <c r="E49" s="20" t="str">
        <f t="shared" si="1"/>
        <v>F</v>
      </c>
      <c r="F49" s="20" t="str">
        <f t="shared" si="2"/>
        <v>28</v>
      </c>
      <c r="G49" s="21" t="str">
        <f t="shared" si="3"/>
        <v>2</v>
      </c>
      <c r="H49" s="22">
        <f>if(D49&lt;&gt;"",if(ISerror(value(G49)),sumif(axle!A:A,E49,axle!D:D),sumif(axle!A:A,E49,axle!C:C)),"")</f>
        <v>7.5</v>
      </c>
      <c r="I49" s="23">
        <f>if(ISerror(value(G49)),sumif(axle!E:E,F49,axle!G:G),sumif(axle!E:E,F49,axle!F:F))</f>
        <v>4.3</v>
      </c>
      <c r="J49" s="24">
        <f>sumif(axle!H:H,G49,axle!I:I)</f>
        <v>2</v>
      </c>
      <c r="K49" s="24" t="str">
        <f>if(sumif(axle!H:H,G49,axle!J:J)=1,"LSD","")</f>
        <v/>
      </c>
    </row>
    <row r="50">
      <c r="A50" s="1" t="s">
        <v>179</v>
      </c>
      <c r="B50" s="1" t="s">
        <v>250</v>
      </c>
      <c r="C50" s="6"/>
      <c r="D50" s="4" t="s">
        <v>241</v>
      </c>
      <c r="E50" s="20" t="str">
        <f t="shared" si="1"/>
        <v>F</v>
      </c>
      <c r="F50" s="20" t="str">
        <f t="shared" si="2"/>
        <v>28</v>
      </c>
      <c r="G50" s="21" t="str">
        <f t="shared" si="3"/>
        <v>2</v>
      </c>
      <c r="H50" s="22">
        <f>if(D50&lt;&gt;"",if(ISerror(value(G50)),sumif(axle!A:A,E50,axle!D:D),sumif(axle!A:A,E50,axle!C:C)),"")</f>
        <v>7.5</v>
      </c>
      <c r="I50" s="23">
        <f>if(ISerror(value(G50)),sumif(axle!E:E,F50,axle!G:G),sumif(axle!E:E,F50,axle!F:F))</f>
        <v>4.3</v>
      </c>
      <c r="J50" s="24">
        <f>sumif(axle!H:H,G50,axle!I:I)</f>
        <v>2</v>
      </c>
      <c r="K50" s="24" t="str">
        <f>if(sumif(axle!H:H,G50,axle!J:J)=1,"LSD","")</f>
        <v/>
      </c>
    </row>
    <row r="51">
      <c r="A51" s="1" t="s">
        <v>179</v>
      </c>
      <c r="B51" s="1" t="s">
        <v>251</v>
      </c>
      <c r="C51" s="6" t="s">
        <v>252</v>
      </c>
      <c r="D51" s="1" t="s">
        <v>253</v>
      </c>
      <c r="E51" s="20" t="str">
        <f t="shared" si="1"/>
        <v>F</v>
      </c>
      <c r="F51" s="20" t="str">
        <f t="shared" si="2"/>
        <v>25</v>
      </c>
      <c r="G51" s="21" t="str">
        <f t="shared" si="3"/>
        <v>2</v>
      </c>
      <c r="H51" s="22">
        <f>if(D51&lt;&gt;"",if(ISerror(value(G51)),sumif(axle!A:A,E51,axle!D:D),sumif(axle!A:A,E51,axle!C:C)),"")</f>
        <v>7.5</v>
      </c>
      <c r="I51" s="23">
        <f>if(ISerror(value(G51)),sumif(axle!E:E,F51,axle!G:G),sumif(axle!E:E,F51,axle!F:F))</f>
        <v>4.556</v>
      </c>
      <c r="J51" s="24">
        <f>sumif(axle!H:H,G51,axle!I:I)</f>
        <v>2</v>
      </c>
      <c r="K51" s="24" t="str">
        <f>if(sumif(axle!H:H,G51,axle!J:J)=1,"LSD","")</f>
        <v/>
      </c>
    </row>
    <row r="52">
      <c r="A52" s="1" t="s">
        <v>179</v>
      </c>
      <c r="B52" s="1" t="s">
        <v>254</v>
      </c>
      <c r="C52" s="6" t="s">
        <v>252</v>
      </c>
      <c r="D52" s="1" t="s">
        <v>253</v>
      </c>
      <c r="E52" s="20" t="str">
        <f t="shared" si="1"/>
        <v>F</v>
      </c>
      <c r="F52" s="20" t="str">
        <f t="shared" si="2"/>
        <v>25</v>
      </c>
      <c r="G52" s="21" t="str">
        <f t="shared" si="3"/>
        <v>2</v>
      </c>
      <c r="H52" s="22">
        <f>if(D52&lt;&gt;"",if(ISerror(value(G52)),sumif(axle!A:A,E52,axle!D:D),sumif(axle!A:A,E52,axle!C:C)),"")</f>
        <v>7.5</v>
      </c>
      <c r="I52" s="23">
        <f>if(ISerror(value(G52)),sumif(axle!E:E,F52,axle!G:G),sumif(axle!E:E,F52,axle!F:F))</f>
        <v>4.556</v>
      </c>
      <c r="J52" s="24">
        <f>sumif(axle!H:H,G52,axle!I:I)</f>
        <v>2</v>
      </c>
      <c r="K52" s="24" t="str">
        <f>if(sumif(axle!H:H,G52,axle!J:J)=1,"LSD","")</f>
        <v/>
      </c>
    </row>
    <row r="53">
      <c r="A53" s="1" t="s">
        <v>179</v>
      </c>
      <c r="B53" s="1" t="s">
        <v>255</v>
      </c>
      <c r="C53" s="6" t="s">
        <v>256</v>
      </c>
      <c r="D53" s="1" t="s">
        <v>253</v>
      </c>
      <c r="E53" s="20" t="str">
        <f t="shared" si="1"/>
        <v>F</v>
      </c>
      <c r="F53" s="20" t="str">
        <f t="shared" si="2"/>
        <v>25</v>
      </c>
      <c r="G53" s="21" t="str">
        <f t="shared" si="3"/>
        <v>2</v>
      </c>
      <c r="H53" s="22">
        <f>if(D53&lt;&gt;"",if(ISerror(value(G53)),sumif(axle!A:A,E53,axle!D:D),sumif(axle!A:A,E53,axle!C:C)),"")</f>
        <v>7.5</v>
      </c>
      <c r="I53" s="23">
        <f>if(ISerror(value(G53)),sumif(axle!E:E,F53,axle!G:G),sumif(axle!E:E,F53,axle!F:F))</f>
        <v>4.556</v>
      </c>
      <c r="J53" s="24">
        <f>sumif(axle!H:H,G53,axle!I:I)</f>
        <v>2</v>
      </c>
      <c r="K53" s="24" t="str">
        <f>if(sumif(axle!H:H,G53,axle!J:J)=1,"LSD","")</f>
        <v/>
      </c>
    </row>
    <row r="54">
      <c r="A54" s="1" t="s">
        <v>257</v>
      </c>
      <c r="B54" s="1" t="s">
        <v>258</v>
      </c>
      <c r="C54" s="6"/>
      <c r="D54" s="4" t="s">
        <v>259</v>
      </c>
      <c r="E54" s="20" t="str">
        <f t="shared" si="1"/>
        <v>F</v>
      </c>
      <c r="F54" s="20" t="str">
        <f t="shared" si="2"/>
        <v>25</v>
      </c>
      <c r="G54" s="21" t="str">
        <f t="shared" si="3"/>
        <v>3</v>
      </c>
      <c r="H54" s="22">
        <f>if(D54&lt;&gt;"",if(ISerror(value(G54)),sumif(axle!A:A,E54,axle!D:D),sumif(axle!A:A,E54,axle!C:C)),"")</f>
        <v>7.5</v>
      </c>
      <c r="I54" s="23">
        <f>if(ISerror(value(G54)),sumif(axle!E:E,F54,axle!G:G),sumif(axle!E:E,F54,axle!F:F))</f>
        <v>4.556</v>
      </c>
      <c r="J54" s="24">
        <f>sumif(axle!H:H,G54,axle!I:I)</f>
        <v>2</v>
      </c>
      <c r="K54" s="24" t="str">
        <f>if(sumif(axle!H:H,G54,axle!J:J)=1,"LSD","")</f>
        <v>LSD</v>
      </c>
    </row>
    <row r="55">
      <c r="A55" s="1" t="s">
        <v>257</v>
      </c>
      <c r="B55" s="1" t="s">
        <v>260</v>
      </c>
      <c r="C55" s="6"/>
      <c r="D55" s="4" t="s">
        <v>259</v>
      </c>
      <c r="E55" s="20" t="str">
        <f t="shared" si="1"/>
        <v>F</v>
      </c>
      <c r="F55" s="20" t="str">
        <f t="shared" si="2"/>
        <v>25</v>
      </c>
      <c r="G55" s="21" t="str">
        <f t="shared" si="3"/>
        <v>3</v>
      </c>
      <c r="H55" s="22">
        <f>if(D55&lt;&gt;"",if(ISerror(value(G55)),sumif(axle!A:A,E55,axle!D:D),sumif(axle!A:A,E55,axle!C:C)),"")</f>
        <v>7.5</v>
      </c>
      <c r="I55" s="23">
        <f>if(ISerror(value(G55)),sumif(axle!E:E,F55,axle!G:G),sumif(axle!E:E,F55,axle!F:F))</f>
        <v>4.556</v>
      </c>
      <c r="J55" s="24">
        <f>sumif(axle!H:H,G55,axle!I:I)</f>
        <v>2</v>
      </c>
      <c r="K55" s="24" t="str">
        <f>if(sumif(axle!H:H,G55,axle!J:J)=1,"LSD","")</f>
        <v>LSD</v>
      </c>
    </row>
    <row r="56">
      <c r="A56" s="1" t="s">
        <v>261</v>
      </c>
      <c r="B56" s="1" t="s">
        <v>260</v>
      </c>
      <c r="C56" s="6"/>
      <c r="D56" s="4" t="s">
        <v>253</v>
      </c>
      <c r="E56" s="20" t="str">
        <f t="shared" si="1"/>
        <v>F</v>
      </c>
      <c r="F56" s="20" t="str">
        <f t="shared" si="2"/>
        <v>25</v>
      </c>
      <c r="G56" s="21" t="str">
        <f t="shared" si="3"/>
        <v>2</v>
      </c>
      <c r="H56" s="22">
        <f>if(D56&lt;&gt;"",if(ISerror(value(G56)),sumif(axle!A:A,E56,axle!D:D),sumif(axle!A:A,E56,axle!C:C)),"")</f>
        <v>7.5</v>
      </c>
      <c r="I56" s="23">
        <f>if(ISerror(value(G56)),sumif(axle!E:E,F56,axle!G:G),sumif(axle!E:E,F56,axle!F:F))</f>
        <v>4.556</v>
      </c>
      <c r="J56" s="24">
        <f>sumif(axle!H:H,G56,axle!I:I)</f>
        <v>2</v>
      </c>
      <c r="K56" s="24" t="str">
        <f>if(sumif(axle!H:H,G56,axle!J:J)=1,"LSD","")</f>
        <v/>
      </c>
    </row>
    <row r="57">
      <c r="A57" s="1" t="s">
        <v>261</v>
      </c>
      <c r="B57" s="1" t="s">
        <v>262</v>
      </c>
      <c r="C57" s="6"/>
      <c r="D57" s="4" t="s">
        <v>253</v>
      </c>
      <c r="E57" s="20" t="str">
        <f t="shared" si="1"/>
        <v>F</v>
      </c>
      <c r="F57" s="20" t="str">
        <f t="shared" si="2"/>
        <v>25</v>
      </c>
      <c r="G57" s="21" t="str">
        <f t="shared" si="3"/>
        <v>2</v>
      </c>
      <c r="H57" s="22">
        <f>if(D57&lt;&gt;"",if(ISerror(value(G57)),sumif(axle!A:A,E57,axle!D:D),sumif(axle!A:A,E57,axle!C:C)),"")</f>
        <v>7.5</v>
      </c>
      <c r="I57" s="23">
        <f>if(ISerror(value(G57)),sumif(axle!E:E,F57,axle!G:G),sumif(axle!E:E,F57,axle!F:F))</f>
        <v>4.556</v>
      </c>
      <c r="J57" s="24">
        <f>sumif(axle!H:H,G57,axle!I:I)</f>
        <v>2</v>
      </c>
      <c r="K57" s="24" t="str">
        <f>if(sumif(axle!H:H,G57,axle!J:J)=1,"LSD","")</f>
        <v/>
      </c>
    </row>
    <row r="58">
      <c r="A58" s="1" t="s">
        <v>235</v>
      </c>
      <c r="B58" s="1" t="s">
        <v>263</v>
      </c>
      <c r="C58" s="6"/>
      <c r="D58" s="4" t="s">
        <v>253</v>
      </c>
      <c r="E58" s="20" t="str">
        <f t="shared" si="1"/>
        <v>F</v>
      </c>
      <c r="F58" s="20" t="str">
        <f t="shared" si="2"/>
        <v>25</v>
      </c>
      <c r="G58" s="21" t="str">
        <f t="shared" si="3"/>
        <v>2</v>
      </c>
      <c r="H58" s="22">
        <f>if(D58&lt;&gt;"",if(ISerror(value(G58)),sumif(axle!A:A,E58,axle!D:D),sumif(axle!A:A,E58,axle!C:C)),"")</f>
        <v>7.5</v>
      </c>
      <c r="I58" s="23">
        <f>if(ISerror(value(G58)),sumif(axle!E:E,F58,axle!G:G),sumif(axle!E:E,F58,axle!F:F))</f>
        <v>4.556</v>
      </c>
      <c r="J58" s="24">
        <f>sumif(axle!H:H,G58,axle!I:I)</f>
        <v>2</v>
      </c>
      <c r="K58" s="24" t="str">
        <f>if(sumif(axle!H:H,G58,axle!J:J)=1,"LSD","")</f>
        <v/>
      </c>
    </row>
    <row r="59">
      <c r="A59" s="1" t="s">
        <v>235</v>
      </c>
      <c r="B59" s="1" t="s">
        <v>260</v>
      </c>
      <c r="C59" s="6"/>
      <c r="D59" s="4" t="s">
        <v>253</v>
      </c>
      <c r="E59" s="20" t="str">
        <f t="shared" si="1"/>
        <v>F</v>
      </c>
      <c r="F59" s="20" t="str">
        <f t="shared" si="2"/>
        <v>25</v>
      </c>
      <c r="G59" s="21" t="str">
        <f t="shared" si="3"/>
        <v>2</v>
      </c>
      <c r="H59" s="22">
        <f>if(D59&lt;&gt;"",if(ISerror(value(G59)),sumif(axle!A:A,E59,axle!D:D),sumif(axle!A:A,E59,axle!C:C)),"")</f>
        <v>7.5</v>
      </c>
      <c r="I59" s="23">
        <f>if(ISerror(value(G59)),sumif(axle!E:E,F59,axle!G:G),sumif(axle!E:E,F59,axle!F:F))</f>
        <v>4.556</v>
      </c>
      <c r="J59" s="24">
        <f>sumif(axle!H:H,G59,axle!I:I)</f>
        <v>2</v>
      </c>
      <c r="K59" s="24" t="str">
        <f>if(sumif(axle!H:H,G59,axle!J:J)=1,"LSD","")</f>
        <v/>
      </c>
    </row>
    <row r="60">
      <c r="A60" s="1" t="s">
        <v>235</v>
      </c>
      <c r="B60" s="1" t="s">
        <v>262</v>
      </c>
      <c r="C60" s="6"/>
      <c r="D60" s="4" t="s">
        <v>253</v>
      </c>
      <c r="E60" s="20" t="str">
        <f t="shared" si="1"/>
        <v>F</v>
      </c>
      <c r="F60" s="20" t="str">
        <f t="shared" si="2"/>
        <v>25</v>
      </c>
      <c r="G60" s="21" t="str">
        <f t="shared" si="3"/>
        <v>2</v>
      </c>
      <c r="H60" s="22">
        <f>if(D60&lt;&gt;"",if(ISerror(value(G60)),sumif(axle!A:A,E60,axle!D:D),sumif(axle!A:A,E60,axle!C:C)),"")</f>
        <v>7.5</v>
      </c>
      <c r="I60" s="23">
        <f>if(ISerror(value(G60)),sumif(axle!E:E,F60,axle!G:G),sumif(axle!E:E,F60,axle!F:F))</f>
        <v>4.556</v>
      </c>
      <c r="J60" s="24">
        <f>sumif(axle!H:H,G60,axle!I:I)</f>
        <v>2</v>
      </c>
      <c r="K60" s="24" t="str">
        <f>if(sumif(axle!H:H,G60,axle!J:J)=1,"LSD","")</f>
        <v/>
      </c>
    </row>
    <row r="61">
      <c r="A61" s="1" t="s">
        <v>179</v>
      </c>
      <c r="B61" s="1" t="s">
        <v>260</v>
      </c>
      <c r="C61" s="6"/>
      <c r="D61" s="4" t="s">
        <v>253</v>
      </c>
      <c r="E61" s="20" t="str">
        <f t="shared" si="1"/>
        <v>F</v>
      </c>
      <c r="F61" s="20" t="str">
        <f t="shared" si="2"/>
        <v>25</v>
      </c>
      <c r="G61" s="21" t="str">
        <f t="shared" si="3"/>
        <v>2</v>
      </c>
      <c r="H61" s="22">
        <f>if(D61&lt;&gt;"",if(ISerror(value(G61)),sumif(axle!A:A,E61,axle!D:D),sumif(axle!A:A,E61,axle!C:C)),"")</f>
        <v>7.5</v>
      </c>
      <c r="I61" s="23">
        <f>if(ISerror(value(G61)),sumif(axle!E:E,F61,axle!G:G),sumif(axle!E:E,F61,axle!F:F))</f>
        <v>4.556</v>
      </c>
      <c r="J61" s="24">
        <f>sumif(axle!H:H,G61,axle!I:I)</f>
        <v>2</v>
      </c>
      <c r="K61" s="24" t="str">
        <f>if(sumif(axle!H:H,G61,axle!J:J)=1,"LSD","")</f>
        <v/>
      </c>
    </row>
    <row r="62">
      <c r="A62" s="1" t="s">
        <v>179</v>
      </c>
      <c r="B62" s="1" t="s">
        <v>262</v>
      </c>
      <c r="C62" s="6"/>
      <c r="D62" s="4" t="s">
        <v>253</v>
      </c>
      <c r="E62" s="20" t="str">
        <f t="shared" si="1"/>
        <v>F</v>
      </c>
      <c r="F62" s="20" t="str">
        <f t="shared" si="2"/>
        <v>25</v>
      </c>
      <c r="G62" s="21" t="str">
        <f t="shared" si="3"/>
        <v>2</v>
      </c>
      <c r="H62" s="22">
        <f>if(D62&lt;&gt;"",if(ISerror(value(G62)),sumif(axle!A:A,E62,axle!D:D),sumif(axle!A:A,E62,axle!C:C)),"")</f>
        <v>7.5</v>
      </c>
      <c r="I62" s="23">
        <f>if(ISerror(value(G62)),sumif(axle!E:E,F62,axle!G:G),sumif(axle!E:E,F62,axle!F:F))</f>
        <v>4.556</v>
      </c>
      <c r="J62" s="24">
        <f>sumif(axle!H:H,G62,axle!I:I)</f>
        <v>2</v>
      </c>
      <c r="K62" s="24" t="str">
        <f>if(sumif(axle!H:H,G62,axle!J:J)=1,"LSD","")</f>
        <v/>
      </c>
    </row>
    <row r="63">
      <c r="A63" s="1" t="s">
        <v>179</v>
      </c>
      <c r="B63" s="1" t="s">
        <v>264</v>
      </c>
      <c r="C63" s="6" t="s">
        <v>265</v>
      </c>
      <c r="D63" s="4" t="s">
        <v>266</v>
      </c>
      <c r="E63" s="20" t="str">
        <f t="shared" si="1"/>
        <v>F</v>
      </c>
      <c r="F63" s="20" t="str">
        <f t="shared" si="2"/>
        <v>36</v>
      </c>
      <c r="G63" s="21" t="str">
        <f t="shared" si="3"/>
        <v>2</v>
      </c>
      <c r="H63" s="22">
        <f>if(D63&lt;&gt;"",if(ISerror(value(G63)),sumif(axle!A:A,E63,axle!D:D),sumif(axle!A:A,E63,axle!C:C)),"")</f>
        <v>7.5</v>
      </c>
      <c r="I63" s="23">
        <f>if(ISerror(value(G63)),sumif(axle!E:E,F63,axle!G:G),sumif(axle!E:E,F63,axle!F:F))</f>
        <v>4.778</v>
      </c>
      <c r="J63" s="24">
        <f>sumif(axle!H:H,G63,axle!I:I)</f>
        <v>2</v>
      </c>
      <c r="K63" s="24" t="str">
        <f>if(sumif(axle!H:H,G63,axle!J:J)=1,"LSD","")</f>
        <v/>
      </c>
    </row>
    <row r="64">
      <c r="A64" s="1" t="s">
        <v>179</v>
      </c>
      <c r="B64" s="1" t="s">
        <v>267</v>
      </c>
      <c r="C64" s="6" t="s">
        <v>268</v>
      </c>
      <c r="D64" s="4" t="s">
        <v>266</v>
      </c>
      <c r="E64" s="20" t="str">
        <f t="shared" si="1"/>
        <v>F</v>
      </c>
      <c r="F64" s="20" t="str">
        <f t="shared" si="2"/>
        <v>36</v>
      </c>
      <c r="G64" s="21" t="str">
        <f t="shared" si="3"/>
        <v>2</v>
      </c>
      <c r="H64" s="22">
        <f>if(D64&lt;&gt;"",if(ISerror(value(G64)),sumif(axle!A:A,E64,axle!D:D),sumif(axle!A:A,E64,axle!C:C)),"")</f>
        <v>7.5</v>
      </c>
      <c r="I64" s="23">
        <f>if(ISerror(value(G64)),sumif(axle!E:E,F64,axle!G:G),sumif(axle!E:E,F64,axle!F:F))</f>
        <v>4.778</v>
      </c>
      <c r="J64" s="24">
        <f>sumif(axle!H:H,G64,axle!I:I)</f>
        <v>2</v>
      </c>
      <c r="K64" s="24" t="str">
        <f>if(sumif(axle!H:H,G64,axle!J:J)=1,"LSD","")</f>
        <v/>
      </c>
    </row>
    <row r="65">
      <c r="A65" s="1" t="s">
        <v>179</v>
      </c>
      <c r="B65" s="1" t="s">
        <v>269</v>
      </c>
      <c r="C65" s="6" t="s">
        <v>270</v>
      </c>
      <c r="D65" s="4" t="s">
        <v>271</v>
      </c>
      <c r="E65" s="20" t="str">
        <f t="shared" si="1"/>
        <v>F</v>
      </c>
      <c r="F65" s="20" t="str">
        <f t="shared" si="2"/>
        <v>15</v>
      </c>
      <c r="G65" s="21" t="str">
        <f t="shared" si="3"/>
        <v>2</v>
      </c>
      <c r="H65" s="22">
        <f>if(D65&lt;&gt;"",if(ISerror(value(G65)),sumif(axle!A:A,E65,axle!D:D),sumif(axle!A:A,E65,axle!C:C)),"")</f>
        <v>7.5</v>
      </c>
      <c r="I65" s="23">
        <f>if(ISerror(value(G65)),sumif(axle!E:E,F65,axle!G:G),sumif(axle!E:E,F65,axle!F:F))</f>
        <v>5.125</v>
      </c>
      <c r="J65" s="24">
        <f>sumif(axle!H:H,G65,axle!I:I)</f>
        <v>2</v>
      </c>
      <c r="K65" s="24" t="str">
        <f>if(sumif(axle!H:H,G65,axle!J:J)=1,"LSD","")</f>
        <v/>
      </c>
    </row>
    <row r="66">
      <c r="A66" s="1" t="s">
        <v>179</v>
      </c>
      <c r="B66" s="1" t="s">
        <v>272</v>
      </c>
      <c r="C66" s="6" t="s">
        <v>270</v>
      </c>
      <c r="D66" s="4" t="s">
        <v>271</v>
      </c>
      <c r="E66" s="20" t="str">
        <f t="shared" si="1"/>
        <v>F</v>
      </c>
      <c r="F66" s="20" t="str">
        <f t="shared" si="2"/>
        <v>15</v>
      </c>
      <c r="G66" s="21" t="str">
        <f t="shared" si="3"/>
        <v>2</v>
      </c>
      <c r="H66" s="22">
        <f>if(D66&lt;&gt;"",if(ISerror(value(G66)),sumif(axle!A:A,E66,axle!D:D),sumif(axle!A:A,E66,axle!C:C)),"")</f>
        <v>7.5</v>
      </c>
      <c r="I66" s="23">
        <f>if(ISerror(value(G66)),sumif(axle!E:E,F66,axle!G:G),sumif(axle!E:E,F66,axle!F:F))</f>
        <v>5.125</v>
      </c>
      <c r="J66" s="24">
        <f>sumif(axle!H:H,G66,axle!I:I)</f>
        <v>2</v>
      </c>
      <c r="K66" s="24" t="str">
        <f>if(sumif(axle!H:H,G66,axle!J:J)=1,"LSD","")</f>
        <v/>
      </c>
    </row>
    <row r="67">
      <c r="A67" s="1" t="s">
        <v>273</v>
      </c>
      <c r="B67" s="1" t="s">
        <v>274</v>
      </c>
      <c r="C67" s="6" t="s">
        <v>275</v>
      </c>
      <c r="D67" s="1" t="s">
        <v>276</v>
      </c>
      <c r="E67" s="20" t="str">
        <f t="shared" si="1"/>
        <v>G</v>
      </c>
      <c r="F67" s="20" t="str">
        <f t="shared" si="2"/>
        <v>66</v>
      </c>
      <c r="G67" s="21" t="str">
        <f t="shared" si="3"/>
        <v>2</v>
      </c>
      <c r="H67" s="22">
        <f>if(D67&lt;&gt;"",if(ISerror(value(G67)),sumif(axle!A:A,E67,axle!D:D),sumif(axle!A:A,E67,axle!C:C)),"")</f>
        <v>8</v>
      </c>
      <c r="I67" s="23">
        <f>if(ISerror(value(G67)),sumif(axle!E:E,F67,axle!G:G),sumif(axle!E:E,F67,axle!F:F))</f>
        <v>3.071</v>
      </c>
      <c r="J67" s="24">
        <f>sumif(axle!H:H,G67,axle!I:I)</f>
        <v>2</v>
      </c>
      <c r="K67" s="24" t="str">
        <f>if(sumif(axle!H:H,G67,axle!J:J)=1,"LSD","")</f>
        <v/>
      </c>
      <c r="L67" s="1" t="s">
        <v>277</v>
      </c>
    </row>
    <row r="68">
      <c r="A68" s="1" t="s">
        <v>273</v>
      </c>
      <c r="B68" s="1" t="s">
        <v>278</v>
      </c>
      <c r="C68" s="6" t="s">
        <v>275</v>
      </c>
      <c r="D68" s="1" t="s">
        <v>276</v>
      </c>
      <c r="E68" s="20" t="str">
        <f t="shared" si="1"/>
        <v>G</v>
      </c>
      <c r="F68" s="20" t="str">
        <f t="shared" si="2"/>
        <v>66</v>
      </c>
      <c r="G68" s="21" t="str">
        <f t="shared" si="3"/>
        <v>2</v>
      </c>
      <c r="H68" s="22">
        <f>if(D68&lt;&gt;"",if(ISerror(value(G68)),sumif(axle!A:A,E68,axle!D:D),sumif(axle!A:A,E68,axle!C:C)),"")</f>
        <v>8</v>
      </c>
      <c r="I68" s="23">
        <f>if(ISerror(value(G68)),sumif(axle!E:E,F68,axle!G:G),sumif(axle!E:E,F68,axle!F:F))</f>
        <v>3.071</v>
      </c>
      <c r="J68" s="24">
        <f>sumif(axle!H:H,G68,axle!I:I)</f>
        <v>2</v>
      </c>
      <c r="K68" s="24" t="str">
        <f>if(sumif(axle!H:H,G68,axle!J:J)=1,"LSD","")</f>
        <v/>
      </c>
      <c r="L68" s="1" t="s">
        <v>277</v>
      </c>
    </row>
    <row r="69">
      <c r="A69" s="1" t="s">
        <v>273</v>
      </c>
      <c r="B69" s="1" t="s">
        <v>279</v>
      </c>
      <c r="C69" s="6" t="s">
        <v>275</v>
      </c>
      <c r="D69" s="1" t="s">
        <v>280</v>
      </c>
      <c r="E69" s="20" t="str">
        <f t="shared" si="1"/>
        <v>G</v>
      </c>
      <c r="F69" s="20" t="str">
        <f t="shared" si="2"/>
        <v>39</v>
      </c>
      <c r="G69" s="21" t="str">
        <f t="shared" si="3"/>
        <v>2</v>
      </c>
      <c r="H69" s="22">
        <f>if(D69&lt;&gt;"",if(ISerror(value(G69)),sumif(axle!A:A,E69,axle!D:D),sumif(axle!A:A,E69,axle!C:C)),"")</f>
        <v>8</v>
      </c>
      <c r="I69" s="23">
        <f>if(ISerror(value(G69)),sumif(axle!E:E,F69,axle!G:G),sumif(axle!E:E,F69,axle!F:F))</f>
        <v>3.154</v>
      </c>
      <c r="J69" s="24">
        <f>sumif(axle!H:H,G69,axle!I:I)</f>
        <v>2</v>
      </c>
      <c r="K69" s="24" t="str">
        <f>if(sumif(axle!H:H,G69,axle!J:J)=1,"LSD","")</f>
        <v/>
      </c>
      <c r="L69" s="1" t="s">
        <v>277</v>
      </c>
    </row>
    <row r="70">
      <c r="A70" s="1" t="s">
        <v>273</v>
      </c>
      <c r="B70" s="1" t="s">
        <v>281</v>
      </c>
      <c r="C70" s="6" t="s">
        <v>282</v>
      </c>
      <c r="D70" s="4" t="s">
        <v>280</v>
      </c>
      <c r="E70" s="20" t="str">
        <f t="shared" si="1"/>
        <v>G</v>
      </c>
      <c r="F70" s="20" t="str">
        <f t="shared" si="2"/>
        <v>39</v>
      </c>
      <c r="G70" s="21" t="str">
        <f t="shared" si="3"/>
        <v>2</v>
      </c>
      <c r="H70" s="22">
        <f>if(D70&lt;&gt;"",if(ISerror(value(G70)),sumif(axle!A:A,E70,axle!D:D),sumif(axle!A:A,E70,axle!C:C)),"")</f>
        <v>8</v>
      </c>
      <c r="I70" s="23">
        <f>if(ISerror(value(G70)),sumif(axle!E:E,F70,axle!G:G),sumif(axle!E:E,F70,axle!F:F))</f>
        <v>3.154</v>
      </c>
      <c r="J70" s="24">
        <f>sumif(axle!H:H,G70,axle!I:I)</f>
        <v>2</v>
      </c>
      <c r="K70" s="24" t="str">
        <f>if(sumif(axle!H:H,G70,axle!J:J)=1,"LSD","")</f>
        <v/>
      </c>
    </row>
    <row r="71">
      <c r="A71" s="1" t="s">
        <v>273</v>
      </c>
      <c r="B71" s="1" t="s">
        <v>283</v>
      </c>
      <c r="C71" s="1" t="s">
        <v>284</v>
      </c>
      <c r="D71" s="4" t="s">
        <v>285</v>
      </c>
      <c r="E71" s="20" t="str">
        <f t="shared" si="1"/>
        <v>G</v>
      </c>
      <c r="F71" s="20" t="str">
        <f t="shared" si="2"/>
        <v>38</v>
      </c>
      <c r="G71" s="21" t="str">
        <f t="shared" si="3"/>
        <v>2</v>
      </c>
      <c r="H71" s="22">
        <f>if(D71&lt;&gt;"",if(ISerror(value(G71)),sumif(axle!A:A,E71,axle!D:D),sumif(axle!A:A,E71,axle!C:C)),"")</f>
        <v>8</v>
      </c>
      <c r="I71" s="23">
        <f>if(ISerror(value(G71)),sumif(axle!E:E,F71,axle!G:G),sumif(axle!E:E,F71,axle!F:F))</f>
        <v>3.417</v>
      </c>
      <c r="J71" s="24">
        <f>sumif(axle!H:H,G71,axle!I:I)</f>
        <v>2</v>
      </c>
      <c r="K71" s="24" t="str">
        <f>if(sumif(axle!H:H,G71,axle!J:J)=1,"LSD","")</f>
        <v/>
      </c>
      <c r="L71" s="1" t="s">
        <v>286</v>
      </c>
    </row>
    <row r="72">
      <c r="A72" s="1" t="s">
        <v>273</v>
      </c>
      <c r="B72" s="1" t="s">
        <v>287</v>
      </c>
      <c r="C72" s="1" t="s">
        <v>288</v>
      </c>
      <c r="D72" s="4" t="s">
        <v>285</v>
      </c>
      <c r="E72" s="20" t="str">
        <f t="shared" si="1"/>
        <v>G</v>
      </c>
      <c r="F72" s="20" t="str">
        <f t="shared" si="2"/>
        <v>38</v>
      </c>
      <c r="G72" s="21" t="str">
        <f t="shared" si="3"/>
        <v>2</v>
      </c>
      <c r="H72" s="22">
        <f>if(D72&lt;&gt;"",if(ISerror(value(G72)),sumif(axle!A:A,E72,axle!D:D),sumif(axle!A:A,E72,axle!C:C)),"")</f>
        <v>8</v>
      </c>
      <c r="I72" s="23">
        <f>if(ISerror(value(G72)),sumif(axle!E:E,F72,axle!G:G),sumif(axle!E:E,F72,axle!F:F))</f>
        <v>3.417</v>
      </c>
      <c r="J72" s="24">
        <f>sumif(axle!H:H,G72,axle!I:I)</f>
        <v>2</v>
      </c>
      <c r="K72" s="24" t="str">
        <f>if(sumif(axle!H:H,G72,axle!J:J)=1,"LSD","")</f>
        <v/>
      </c>
    </row>
    <row r="73">
      <c r="A73" s="1" t="s">
        <v>289</v>
      </c>
      <c r="B73" s="1" t="s">
        <v>287</v>
      </c>
      <c r="C73" s="6"/>
      <c r="D73" s="4" t="s">
        <v>290</v>
      </c>
      <c r="E73" s="20" t="str">
        <f t="shared" si="1"/>
        <v>G</v>
      </c>
      <c r="F73" s="20" t="str">
        <f t="shared" si="2"/>
        <v>38</v>
      </c>
      <c r="G73" s="21" t="str">
        <f t="shared" si="3"/>
        <v>5</v>
      </c>
      <c r="H73" s="22">
        <f>if(D73&lt;&gt;"",if(ISerror(value(G73)),sumif(axle!A:A,E73,axle!D:D),sumif(axle!A:A,E73,axle!C:C)),"")</f>
        <v>8</v>
      </c>
      <c r="I73" s="23">
        <f>if(ISerror(value(G73)),sumif(axle!E:E,F73,axle!G:G),sumif(axle!E:E,F73,axle!F:F))</f>
        <v>3.417</v>
      </c>
      <c r="J73" s="24">
        <f>sumif(axle!H:H,G73,axle!I:I)</f>
        <v>4</v>
      </c>
      <c r="K73" s="24" t="str">
        <f>if(sumif(axle!H:H,G73,axle!J:J)=1,"LSD","")</f>
        <v>LSD</v>
      </c>
    </row>
    <row r="74">
      <c r="A74" s="1" t="s">
        <v>291</v>
      </c>
      <c r="B74" s="1" t="s">
        <v>287</v>
      </c>
      <c r="C74" s="6"/>
      <c r="D74" s="4" t="s">
        <v>290</v>
      </c>
      <c r="E74" s="20" t="str">
        <f t="shared" si="1"/>
        <v>G</v>
      </c>
      <c r="F74" s="20" t="str">
        <f t="shared" si="2"/>
        <v>38</v>
      </c>
      <c r="G74" s="21" t="str">
        <f t="shared" si="3"/>
        <v>5</v>
      </c>
      <c r="H74" s="22">
        <f>if(D74&lt;&gt;"",if(ISerror(value(G74)),sumif(axle!A:A,E74,axle!D:D),sumif(axle!A:A,E74,axle!C:C)),"")</f>
        <v>8</v>
      </c>
      <c r="I74" s="23">
        <f>if(ISerror(value(G74)),sumif(axle!E:E,F74,axle!G:G),sumif(axle!E:E,F74,axle!F:F))</f>
        <v>3.417</v>
      </c>
      <c r="J74" s="24">
        <f>sumif(axle!H:H,G74,axle!I:I)</f>
        <v>4</v>
      </c>
      <c r="K74" s="24" t="str">
        <f>if(sumif(axle!H:H,G74,axle!J:J)=1,"LSD","")</f>
        <v>LSD</v>
      </c>
    </row>
    <row r="75">
      <c r="A75" s="1" t="s">
        <v>292</v>
      </c>
      <c r="B75" s="1" t="s">
        <v>293</v>
      </c>
      <c r="C75" s="6" t="s">
        <v>294</v>
      </c>
      <c r="D75" s="4" t="s">
        <v>295</v>
      </c>
      <c r="E75" s="20" t="str">
        <f t="shared" si="1"/>
        <v>G</v>
      </c>
      <c r="F75" s="20" t="str">
        <f t="shared" si="2"/>
        <v>37</v>
      </c>
      <c r="G75" s="21" t="str">
        <f t="shared" si="3"/>
        <v>4</v>
      </c>
      <c r="H75" s="22">
        <f>if(D75&lt;&gt;"",if(ISerror(value(G75)),sumif(axle!A:A,E75,axle!D:D),sumif(axle!A:A,E75,axle!C:C)),"")</f>
        <v>8</v>
      </c>
      <c r="I75" s="23">
        <f>if(ISerror(value(G75)),sumif(axle!E:E,F75,axle!G:G),sumif(axle!E:E,F75,axle!F:F))</f>
        <v>3.583</v>
      </c>
      <c r="J75" s="24">
        <f>sumif(axle!H:H,G75,axle!I:I)</f>
        <v>4</v>
      </c>
      <c r="K75" s="24" t="str">
        <f>if(sumif(axle!H:H,G75,axle!J:J)=1,"LSD","")</f>
        <v/>
      </c>
    </row>
    <row r="76">
      <c r="A76" s="1" t="s">
        <v>291</v>
      </c>
      <c r="B76" s="1" t="s">
        <v>296</v>
      </c>
      <c r="C76" s="6" t="s">
        <v>297</v>
      </c>
      <c r="D76" s="4" t="s">
        <v>298</v>
      </c>
      <c r="E76" s="20" t="str">
        <f t="shared" si="1"/>
        <v>G</v>
      </c>
      <c r="F76" s="20" t="str">
        <f t="shared" si="2"/>
        <v>37</v>
      </c>
      <c r="G76" s="21" t="str">
        <f t="shared" si="3"/>
        <v>5</v>
      </c>
      <c r="H76" s="22">
        <f>if(D76&lt;&gt;"",if(ISerror(value(G76)),sumif(axle!A:A,E76,axle!D:D),sumif(axle!A:A,E76,axle!C:C)),"")</f>
        <v>8</v>
      </c>
      <c r="I76" s="23">
        <f>if(ISerror(value(G76)),sumif(axle!E:E,F76,axle!G:G),sumif(axle!E:E,F76,axle!F:F))</f>
        <v>3.583</v>
      </c>
      <c r="J76" s="24">
        <f>sumif(axle!H:H,G76,axle!I:I)</f>
        <v>4</v>
      </c>
      <c r="K76" s="24" t="str">
        <f>if(sumif(axle!H:H,G76,axle!J:J)=1,"LSD","")</f>
        <v>LSD</v>
      </c>
    </row>
    <row r="77">
      <c r="A77" s="1" t="s">
        <v>291</v>
      </c>
      <c r="B77" s="1" t="s">
        <v>299</v>
      </c>
      <c r="C77" s="6" t="s">
        <v>297</v>
      </c>
      <c r="D77" s="4" t="s">
        <v>298</v>
      </c>
      <c r="E77" s="20" t="str">
        <f t="shared" si="1"/>
        <v>G</v>
      </c>
      <c r="F77" s="20" t="str">
        <f t="shared" si="2"/>
        <v>37</v>
      </c>
      <c r="G77" s="21" t="str">
        <f t="shared" si="3"/>
        <v>5</v>
      </c>
      <c r="H77" s="22">
        <f>if(D77&lt;&gt;"",if(ISerror(value(G77)),sumif(axle!A:A,E77,axle!D:D),sumif(axle!A:A,E77,axle!C:C)),"")</f>
        <v>8</v>
      </c>
      <c r="I77" s="23">
        <f>if(ISerror(value(G77)),sumif(axle!E:E,F77,axle!G:G),sumif(axle!E:E,F77,axle!F:F))</f>
        <v>3.583</v>
      </c>
      <c r="J77" s="24">
        <f>sumif(axle!H:H,G77,axle!I:I)</f>
        <v>4</v>
      </c>
      <c r="K77" s="24" t="str">
        <f>if(sumif(axle!H:H,G77,axle!J:J)=1,"LSD","")</f>
        <v>LSD</v>
      </c>
    </row>
    <row r="78">
      <c r="A78" s="1" t="s">
        <v>273</v>
      </c>
      <c r="B78" s="1" t="s">
        <v>299</v>
      </c>
      <c r="C78" s="6" t="s">
        <v>297</v>
      </c>
      <c r="D78" s="4" t="s">
        <v>300</v>
      </c>
      <c r="E78" s="20" t="str">
        <f t="shared" si="1"/>
        <v>G</v>
      </c>
      <c r="F78" s="20" t="str">
        <f t="shared" si="2"/>
        <v>37</v>
      </c>
      <c r="G78" s="21" t="str">
        <f t="shared" si="3"/>
        <v>2</v>
      </c>
      <c r="H78" s="22">
        <f>if(D78&lt;&gt;"",if(ISerror(value(G78)),sumif(axle!A:A,E78,axle!D:D),sumif(axle!A:A,E78,axle!C:C)),"")</f>
        <v>8</v>
      </c>
      <c r="I78" s="23">
        <f>if(ISerror(value(G78)),sumif(axle!E:E,F78,axle!G:G),sumif(axle!E:E,F78,axle!F:F))</f>
        <v>3.583</v>
      </c>
      <c r="J78" s="24">
        <f>sumif(axle!H:H,G78,axle!I:I)</f>
        <v>2</v>
      </c>
      <c r="K78" s="24" t="str">
        <f>if(sumif(axle!H:H,G78,axle!J:J)=1,"LSD","")</f>
        <v/>
      </c>
    </row>
    <row r="79">
      <c r="A79" s="1" t="s">
        <v>273</v>
      </c>
      <c r="B79" s="1" t="s">
        <v>296</v>
      </c>
      <c r="C79" s="6" t="s">
        <v>301</v>
      </c>
      <c r="D79" s="4" t="s">
        <v>300</v>
      </c>
      <c r="E79" s="20" t="str">
        <f t="shared" si="1"/>
        <v>G</v>
      </c>
      <c r="F79" s="20" t="str">
        <f t="shared" si="2"/>
        <v>37</v>
      </c>
      <c r="G79" s="21" t="str">
        <f t="shared" si="3"/>
        <v>2</v>
      </c>
      <c r="H79" s="22">
        <f>if(D79&lt;&gt;"",if(ISerror(value(G79)),sumif(axle!A:A,E79,axle!D:D),sumif(axle!A:A,E79,axle!C:C)),"")</f>
        <v>8</v>
      </c>
      <c r="I79" s="23">
        <f>if(ISerror(value(G79)),sumif(axle!E:E,F79,axle!G:G),sumif(axle!E:E,F79,axle!F:F))</f>
        <v>3.583</v>
      </c>
      <c r="J79" s="24">
        <f>sumif(axle!H:H,G79,axle!I:I)</f>
        <v>2</v>
      </c>
      <c r="K79" s="24" t="str">
        <f>if(sumif(axle!H:H,G79,axle!J:J)=1,"LSD","")</f>
        <v/>
      </c>
      <c r="L79" s="1" t="s">
        <v>302</v>
      </c>
    </row>
    <row r="80">
      <c r="A80" s="1" t="s">
        <v>291</v>
      </c>
      <c r="B80" s="1" t="s">
        <v>303</v>
      </c>
      <c r="C80" s="6"/>
      <c r="D80" s="4" t="s">
        <v>298</v>
      </c>
      <c r="E80" s="20" t="str">
        <f t="shared" si="1"/>
        <v>G</v>
      </c>
      <c r="F80" s="20" t="str">
        <f t="shared" si="2"/>
        <v>37</v>
      </c>
      <c r="G80" s="21" t="str">
        <f t="shared" si="3"/>
        <v>5</v>
      </c>
      <c r="H80" s="22">
        <f>if(D80&lt;&gt;"",if(ISerror(value(G80)),sumif(axle!A:A,E80,axle!D:D),sumif(axle!A:A,E80,axle!C:C)),"")</f>
        <v>8</v>
      </c>
      <c r="I80" s="23">
        <f>if(ISerror(value(G80)),sumif(axle!E:E,F80,axle!G:G),sumif(axle!E:E,F80,axle!F:F))</f>
        <v>3.583</v>
      </c>
      <c r="J80" s="24">
        <f>sumif(axle!H:H,G80,axle!I:I)</f>
        <v>4</v>
      </c>
      <c r="K80" s="24" t="str">
        <f>if(sumif(axle!H:H,G80,axle!J:J)=1,"LSD","")</f>
        <v>LSD</v>
      </c>
    </row>
    <row r="81">
      <c r="A81" s="1" t="s">
        <v>291</v>
      </c>
      <c r="B81" s="1" t="s">
        <v>304</v>
      </c>
      <c r="C81" s="6"/>
      <c r="D81" s="4" t="s">
        <v>298</v>
      </c>
      <c r="E81" s="20" t="str">
        <f t="shared" si="1"/>
        <v>G</v>
      </c>
      <c r="F81" s="20" t="str">
        <f t="shared" si="2"/>
        <v>37</v>
      </c>
      <c r="G81" s="21" t="str">
        <f t="shared" si="3"/>
        <v>5</v>
      </c>
      <c r="H81" s="22">
        <f>if(D81&lt;&gt;"",if(ISerror(value(G81)),sumif(axle!A:A,E81,axle!D:D),sumif(axle!A:A,E81,axle!C:C)),"")</f>
        <v>8</v>
      </c>
      <c r="I81" s="23">
        <f>if(ISerror(value(G81)),sumif(axle!E:E,F81,axle!G:G),sumif(axle!E:E,F81,axle!F:F))</f>
        <v>3.583</v>
      </c>
      <c r="J81" s="24">
        <f>sumif(axle!H:H,G81,axle!I:I)</f>
        <v>4</v>
      </c>
      <c r="K81" s="24" t="str">
        <f>if(sumif(axle!H:H,G81,axle!J:J)=1,"LSD","")</f>
        <v>LSD</v>
      </c>
    </row>
    <row r="82">
      <c r="A82" s="1" t="s">
        <v>291</v>
      </c>
      <c r="B82" s="1" t="s">
        <v>293</v>
      </c>
      <c r="C82" s="6"/>
      <c r="D82" s="4" t="s">
        <v>298</v>
      </c>
      <c r="E82" s="20" t="str">
        <f t="shared" si="1"/>
        <v>G</v>
      </c>
      <c r="F82" s="20" t="str">
        <f t="shared" si="2"/>
        <v>37</v>
      </c>
      <c r="G82" s="21" t="str">
        <f t="shared" si="3"/>
        <v>5</v>
      </c>
      <c r="H82" s="22">
        <f>if(D82&lt;&gt;"",if(ISerror(value(G82)),sumif(axle!A:A,E82,axle!D:D),sumif(axle!A:A,E82,axle!C:C)),"")</f>
        <v>8</v>
      </c>
      <c r="I82" s="23">
        <f>if(ISerror(value(G82)),sumif(axle!E:E,F82,axle!G:G),sumif(axle!E:E,F82,axle!F:F))</f>
        <v>3.583</v>
      </c>
      <c r="J82" s="24">
        <f>sumif(axle!H:H,G82,axle!I:I)</f>
        <v>4</v>
      </c>
      <c r="K82" s="24" t="str">
        <f>if(sumif(axle!H:H,G82,axle!J:J)=1,"LSD","")</f>
        <v>LSD</v>
      </c>
    </row>
    <row r="83">
      <c r="A83" s="1" t="s">
        <v>291</v>
      </c>
      <c r="B83" s="1" t="s">
        <v>305</v>
      </c>
      <c r="C83" s="6"/>
      <c r="D83" s="4" t="s">
        <v>298</v>
      </c>
      <c r="E83" s="20" t="str">
        <f t="shared" si="1"/>
        <v>G</v>
      </c>
      <c r="F83" s="20" t="str">
        <f t="shared" si="2"/>
        <v>37</v>
      </c>
      <c r="G83" s="21" t="str">
        <f t="shared" si="3"/>
        <v>5</v>
      </c>
      <c r="H83" s="22">
        <f>if(D83&lt;&gt;"",if(ISerror(value(G83)),sumif(axle!A:A,E83,axle!D:D),sumif(axle!A:A,E83,axle!C:C)),"")</f>
        <v>8</v>
      </c>
      <c r="I83" s="23">
        <f>if(ISerror(value(G83)),sumif(axle!E:E,F83,axle!G:G),sumif(axle!E:E,F83,axle!F:F))</f>
        <v>3.583</v>
      </c>
      <c r="J83" s="24">
        <f>sumif(axle!H:H,G83,axle!I:I)</f>
        <v>4</v>
      </c>
      <c r="K83" s="24" t="str">
        <f>if(sumif(axle!H:H,G83,axle!J:J)=1,"LSD","")</f>
        <v>LSD</v>
      </c>
    </row>
    <row r="84">
      <c r="A84" s="1" t="s">
        <v>291</v>
      </c>
      <c r="B84" s="1" t="s">
        <v>306</v>
      </c>
      <c r="C84" s="6"/>
      <c r="D84" s="4" t="s">
        <v>298</v>
      </c>
      <c r="E84" s="20" t="str">
        <f t="shared" si="1"/>
        <v>G</v>
      </c>
      <c r="F84" s="20" t="str">
        <f t="shared" si="2"/>
        <v>37</v>
      </c>
      <c r="G84" s="21" t="str">
        <f t="shared" si="3"/>
        <v>5</v>
      </c>
      <c r="H84" s="22">
        <f>if(D84&lt;&gt;"",if(ISerror(value(G84)),sumif(axle!A:A,E84,axle!D:D),sumif(axle!A:A,E84,axle!C:C)),"")</f>
        <v>8</v>
      </c>
      <c r="I84" s="23">
        <f>if(ISerror(value(G84)),sumif(axle!E:E,F84,axle!G:G),sumif(axle!E:E,F84,axle!F:F))</f>
        <v>3.583</v>
      </c>
      <c r="J84" s="24">
        <f>sumif(axle!H:H,G84,axle!I:I)</f>
        <v>4</v>
      </c>
      <c r="K84" s="24" t="str">
        <f>if(sumif(axle!H:H,G84,axle!J:J)=1,"LSD","")</f>
        <v>LSD</v>
      </c>
    </row>
    <row r="85">
      <c r="A85" s="1" t="s">
        <v>307</v>
      </c>
      <c r="B85" s="1" t="s">
        <v>308</v>
      </c>
      <c r="C85" s="6" t="s">
        <v>309</v>
      </c>
      <c r="D85" s="4" t="s">
        <v>300</v>
      </c>
      <c r="E85" s="20" t="str">
        <f t="shared" si="1"/>
        <v>G</v>
      </c>
      <c r="F85" s="20" t="str">
        <f t="shared" si="2"/>
        <v>37</v>
      </c>
      <c r="G85" s="21" t="str">
        <f t="shared" si="3"/>
        <v>2</v>
      </c>
      <c r="H85" s="22">
        <f>if(D85&lt;&gt;"",if(ISerror(value(G85)),sumif(axle!A:A,E85,axle!D:D),sumif(axle!A:A,E85,axle!C:C)),"")</f>
        <v>8</v>
      </c>
      <c r="I85" s="23">
        <f>if(ISerror(value(G85)),sumif(axle!E:E,F85,axle!G:G),sumif(axle!E:E,F85,axle!F:F))</f>
        <v>3.583</v>
      </c>
      <c r="J85" s="24">
        <f>sumif(axle!H:H,G85,axle!I:I)</f>
        <v>2</v>
      </c>
      <c r="K85" s="24" t="str">
        <f>if(sumif(axle!H:H,G85,axle!J:J)=1,"LSD","")</f>
        <v/>
      </c>
    </row>
    <row r="86">
      <c r="A86" s="1" t="s">
        <v>273</v>
      </c>
      <c r="B86" s="1" t="s">
        <v>306</v>
      </c>
      <c r="C86" s="6"/>
      <c r="D86" s="4" t="s">
        <v>300</v>
      </c>
      <c r="E86" s="20" t="str">
        <f t="shared" si="1"/>
        <v>G</v>
      </c>
      <c r="F86" s="20" t="str">
        <f t="shared" si="2"/>
        <v>37</v>
      </c>
      <c r="G86" s="21" t="str">
        <f t="shared" si="3"/>
        <v>2</v>
      </c>
      <c r="H86" s="22">
        <f>if(D86&lt;&gt;"",if(ISerror(value(G86)),sumif(axle!A:A,E86,axle!D:D),sumif(axle!A:A,E86,axle!C:C)),"")</f>
        <v>8</v>
      </c>
      <c r="I86" s="23">
        <f>if(ISerror(value(G86)),sumif(axle!E:E,F86,axle!G:G),sumif(axle!E:E,F86,axle!F:F))</f>
        <v>3.583</v>
      </c>
      <c r="J86" s="24">
        <f>sumif(axle!H:H,G86,axle!I:I)</f>
        <v>2</v>
      </c>
      <c r="K86" s="24" t="str">
        <f>if(sumif(axle!H:H,G86,axle!J:J)=1,"LSD","")</f>
        <v/>
      </c>
    </row>
    <row r="87">
      <c r="A87" s="1" t="s">
        <v>292</v>
      </c>
      <c r="B87" s="1" t="s">
        <v>310</v>
      </c>
      <c r="C87" s="6" t="s">
        <v>311</v>
      </c>
      <c r="D87" s="4" t="s">
        <v>312</v>
      </c>
      <c r="E87" s="20" t="str">
        <f t="shared" si="1"/>
        <v>G</v>
      </c>
      <c r="F87" s="20" t="str">
        <f t="shared" si="2"/>
        <v>30</v>
      </c>
      <c r="G87" s="21" t="str">
        <f t="shared" si="3"/>
        <v>4</v>
      </c>
      <c r="H87" s="22">
        <f>if(D87&lt;&gt;"",if(ISerror(value(G87)),sumif(axle!A:A,E87,axle!D:D),sumif(axle!A:A,E87,axle!C:C)),"")</f>
        <v>8</v>
      </c>
      <c r="I87" s="23">
        <f>if(ISerror(value(G87)),sumif(axle!E:E,F87,axle!G:G),sumif(axle!E:E,F87,axle!F:F))</f>
        <v>3.727</v>
      </c>
      <c r="J87" s="24">
        <f>sumif(axle!H:H,G87,axle!I:I)</f>
        <v>4</v>
      </c>
      <c r="K87" s="24" t="str">
        <f>if(sumif(axle!H:H,G87,axle!J:J)=1,"LSD","")</f>
        <v/>
      </c>
    </row>
    <row r="88">
      <c r="A88" s="1" t="s">
        <v>291</v>
      </c>
      <c r="B88" s="1" t="s">
        <v>310</v>
      </c>
      <c r="C88" s="6" t="s">
        <v>311</v>
      </c>
      <c r="D88" s="4" t="s">
        <v>313</v>
      </c>
      <c r="E88" s="20" t="str">
        <f t="shared" si="1"/>
        <v>G</v>
      </c>
      <c r="F88" s="20" t="str">
        <f t="shared" si="2"/>
        <v>30</v>
      </c>
      <c r="G88" s="21" t="str">
        <f t="shared" si="3"/>
        <v>5</v>
      </c>
      <c r="H88" s="22">
        <f>if(D88&lt;&gt;"",if(ISerror(value(G88)),sumif(axle!A:A,E88,axle!D:D),sumif(axle!A:A,E88,axle!C:C)),"")</f>
        <v>8</v>
      </c>
      <c r="I88" s="23">
        <f>if(ISerror(value(G88)),sumif(axle!E:E,F88,axle!G:G),sumif(axle!E:E,F88,axle!F:F))</f>
        <v>3.727</v>
      </c>
      <c r="J88" s="24">
        <f>sumif(axle!H:H,G88,axle!I:I)</f>
        <v>4</v>
      </c>
      <c r="K88" s="24" t="str">
        <f>if(sumif(axle!H:H,G88,axle!J:J)=1,"LSD","")</f>
        <v>LSD</v>
      </c>
    </row>
    <row r="89">
      <c r="A89" s="1" t="s">
        <v>307</v>
      </c>
      <c r="B89" s="1" t="s">
        <v>314</v>
      </c>
      <c r="C89" s="1" t="s">
        <v>315</v>
      </c>
      <c r="D89" s="4" t="s">
        <v>316</v>
      </c>
      <c r="E89" s="20" t="str">
        <f t="shared" si="1"/>
        <v>G</v>
      </c>
      <c r="F89" s="20" t="str">
        <f t="shared" si="2"/>
        <v>30</v>
      </c>
      <c r="G89" s="21" t="str">
        <f t="shared" si="3"/>
        <v>2</v>
      </c>
      <c r="H89" s="22">
        <f>if(D89&lt;&gt;"",if(ISerror(value(G89)),sumif(axle!A:A,E89,axle!D:D),sumif(axle!A:A,E89,axle!C:C)),"")</f>
        <v>8</v>
      </c>
      <c r="I89" s="23">
        <f>if(ISerror(value(G89)),sumif(axle!E:E,F89,axle!G:G),sumif(axle!E:E,F89,axle!F:F))</f>
        <v>3.727</v>
      </c>
      <c r="J89" s="24">
        <f>sumif(axle!H:H,G89,axle!I:I)</f>
        <v>2</v>
      </c>
      <c r="K89" s="24" t="str">
        <f>if(sumif(axle!H:H,G89,axle!J:J)=1,"LSD","")</f>
        <v/>
      </c>
    </row>
    <row r="90">
      <c r="A90" s="1" t="s">
        <v>292</v>
      </c>
      <c r="B90" s="1" t="s">
        <v>317</v>
      </c>
      <c r="C90" s="6" t="s">
        <v>318</v>
      </c>
      <c r="D90" s="4" t="s">
        <v>312</v>
      </c>
      <c r="E90" s="20" t="str">
        <f t="shared" si="1"/>
        <v>G</v>
      </c>
      <c r="F90" s="20" t="str">
        <f t="shared" si="2"/>
        <v>30</v>
      </c>
      <c r="G90" s="21" t="str">
        <f t="shared" si="3"/>
        <v>4</v>
      </c>
      <c r="H90" s="22">
        <f>if(D90&lt;&gt;"",if(ISerror(value(G90)),sumif(axle!A:A,E90,axle!D:D),sumif(axle!A:A,E90,axle!C:C)),"")</f>
        <v>8</v>
      </c>
      <c r="I90" s="23">
        <f>if(ISerror(value(G90)),sumif(axle!E:E,F90,axle!G:G),sumif(axle!E:E,F90,axle!F:F))</f>
        <v>3.727</v>
      </c>
      <c r="J90" s="24">
        <f>sumif(axle!H:H,G90,axle!I:I)</f>
        <v>4</v>
      </c>
      <c r="K90" s="24" t="str">
        <f>if(sumif(axle!H:H,G90,axle!J:J)=1,"LSD","")</f>
        <v/>
      </c>
    </row>
    <row r="91">
      <c r="A91" s="1" t="s">
        <v>273</v>
      </c>
      <c r="B91" s="1" t="s">
        <v>319</v>
      </c>
      <c r="C91" s="6" t="s">
        <v>320</v>
      </c>
      <c r="D91" s="1" t="s">
        <v>316</v>
      </c>
      <c r="E91" s="20" t="str">
        <f t="shared" si="1"/>
        <v>G</v>
      </c>
      <c r="F91" s="20" t="str">
        <f t="shared" si="2"/>
        <v>30</v>
      </c>
      <c r="G91" s="21" t="str">
        <f t="shared" si="3"/>
        <v>2</v>
      </c>
      <c r="H91" s="22">
        <f>if(D91&lt;&gt;"",if(ISerror(value(G91)),sumif(axle!A:A,E91,axle!D:D),sumif(axle!A:A,E91,axle!C:C)),"")</f>
        <v>8</v>
      </c>
      <c r="I91" s="23">
        <f>if(ISerror(value(G91)),sumif(axle!E:E,F91,axle!G:G),sumif(axle!E:E,F91,axle!F:F))</f>
        <v>3.727</v>
      </c>
      <c r="J91" s="24">
        <f>sumif(axle!H:H,G91,axle!I:I)</f>
        <v>2</v>
      </c>
      <c r="K91" s="24" t="str">
        <f>if(sumif(axle!H:H,G91,axle!J:J)=1,"LSD","")</f>
        <v/>
      </c>
    </row>
    <row r="92">
      <c r="A92" s="1" t="s">
        <v>292</v>
      </c>
      <c r="B92" s="1" t="s">
        <v>321</v>
      </c>
      <c r="C92" s="6"/>
      <c r="D92" s="4" t="s">
        <v>312</v>
      </c>
      <c r="E92" s="20" t="str">
        <f t="shared" si="1"/>
        <v>G</v>
      </c>
      <c r="F92" s="20" t="str">
        <f t="shared" si="2"/>
        <v>30</v>
      </c>
      <c r="G92" s="21" t="str">
        <f t="shared" si="3"/>
        <v>4</v>
      </c>
      <c r="H92" s="22">
        <f>if(D92&lt;&gt;"",if(ISerror(value(G92)),sumif(axle!A:A,E92,axle!D:D),sumif(axle!A:A,E92,axle!C:C)),"")</f>
        <v>8</v>
      </c>
      <c r="I92" s="23">
        <f>if(ISerror(value(G92)),sumif(axle!E:E,F92,axle!G:G),sumif(axle!E:E,F92,axle!F:F))</f>
        <v>3.727</v>
      </c>
      <c r="J92" s="24">
        <f>sumif(axle!H:H,G92,axle!I:I)</f>
        <v>4</v>
      </c>
      <c r="K92" s="24" t="str">
        <f>if(sumif(axle!H:H,G92,axle!J:J)=1,"LSD","")</f>
        <v/>
      </c>
    </row>
    <row r="93">
      <c r="A93" s="1" t="s">
        <v>292</v>
      </c>
      <c r="B93" s="1" t="s">
        <v>322</v>
      </c>
      <c r="C93" s="6"/>
      <c r="D93" s="4" t="s">
        <v>312</v>
      </c>
      <c r="E93" s="20" t="str">
        <f t="shared" si="1"/>
        <v>G</v>
      </c>
      <c r="F93" s="20" t="str">
        <f t="shared" si="2"/>
        <v>30</v>
      </c>
      <c r="G93" s="21" t="str">
        <f t="shared" si="3"/>
        <v>4</v>
      </c>
      <c r="H93" s="22">
        <f>if(D93&lt;&gt;"",if(ISerror(value(G93)),sumif(axle!A:A,E93,axle!D:D),sumif(axle!A:A,E93,axle!C:C)),"")</f>
        <v>8</v>
      </c>
      <c r="I93" s="23">
        <f>if(ISerror(value(G93)),sumif(axle!E:E,F93,axle!G:G),sumif(axle!E:E,F93,axle!F:F))</f>
        <v>3.727</v>
      </c>
      <c r="J93" s="24">
        <f>sumif(axle!H:H,G93,axle!I:I)</f>
        <v>4</v>
      </c>
      <c r="K93" s="24" t="str">
        <f>if(sumif(axle!H:H,G93,axle!J:J)=1,"LSD","")</f>
        <v/>
      </c>
    </row>
    <row r="94">
      <c r="A94" s="1" t="s">
        <v>292</v>
      </c>
      <c r="B94" s="1" t="s">
        <v>323</v>
      </c>
      <c r="C94" s="6"/>
      <c r="D94" s="4" t="s">
        <v>312</v>
      </c>
      <c r="E94" s="20" t="str">
        <f t="shared" si="1"/>
        <v>G</v>
      </c>
      <c r="F94" s="20" t="str">
        <f t="shared" si="2"/>
        <v>30</v>
      </c>
      <c r="G94" s="21" t="str">
        <f t="shared" si="3"/>
        <v>4</v>
      </c>
      <c r="H94" s="22">
        <f>if(D94&lt;&gt;"",if(ISerror(value(G94)),sumif(axle!A:A,E94,axle!D:D),sumif(axle!A:A,E94,axle!C:C)),"")</f>
        <v>8</v>
      </c>
      <c r="I94" s="23">
        <f>if(ISerror(value(G94)),sumif(axle!E:E,F94,axle!G:G),sumif(axle!E:E,F94,axle!F:F))</f>
        <v>3.727</v>
      </c>
      <c r="J94" s="24">
        <f>sumif(axle!H:H,G94,axle!I:I)</f>
        <v>4</v>
      </c>
      <c r="K94" s="24" t="str">
        <f>if(sumif(axle!H:H,G94,axle!J:J)=1,"LSD","")</f>
        <v/>
      </c>
    </row>
    <row r="95">
      <c r="A95" s="1" t="s">
        <v>292</v>
      </c>
      <c r="B95" s="1" t="s">
        <v>324</v>
      </c>
      <c r="C95" s="6"/>
      <c r="D95" s="4" t="s">
        <v>312</v>
      </c>
      <c r="E95" s="20" t="str">
        <f t="shared" si="1"/>
        <v>G</v>
      </c>
      <c r="F95" s="20" t="str">
        <f t="shared" si="2"/>
        <v>30</v>
      </c>
      <c r="G95" s="21" t="str">
        <f t="shared" si="3"/>
        <v>4</v>
      </c>
      <c r="H95" s="22">
        <f>if(D95&lt;&gt;"",if(ISerror(value(G95)),sumif(axle!A:A,E95,axle!D:D),sumif(axle!A:A,E95,axle!C:C)),"")</f>
        <v>8</v>
      </c>
      <c r="I95" s="23">
        <f>if(ISerror(value(G95)),sumif(axle!E:E,F95,axle!G:G),sumif(axle!E:E,F95,axle!F:F))</f>
        <v>3.727</v>
      </c>
      <c r="J95" s="24">
        <f>sumif(axle!H:H,G95,axle!I:I)</f>
        <v>4</v>
      </c>
      <c r="K95" s="24" t="str">
        <f>if(sumif(axle!H:H,G95,axle!J:J)=1,"LSD","")</f>
        <v/>
      </c>
    </row>
    <row r="96">
      <c r="A96" s="1" t="s">
        <v>291</v>
      </c>
      <c r="B96" s="1" t="s">
        <v>321</v>
      </c>
      <c r="C96" s="6"/>
      <c r="D96" s="4" t="s">
        <v>313</v>
      </c>
      <c r="E96" s="20" t="str">
        <f t="shared" si="1"/>
        <v>G</v>
      </c>
      <c r="F96" s="20" t="str">
        <f t="shared" si="2"/>
        <v>30</v>
      </c>
      <c r="G96" s="21" t="str">
        <f t="shared" si="3"/>
        <v>5</v>
      </c>
      <c r="H96" s="22">
        <f>if(D96&lt;&gt;"",if(ISerror(value(G96)),sumif(axle!A:A,E96,axle!D:D),sumif(axle!A:A,E96,axle!C:C)),"")</f>
        <v>8</v>
      </c>
      <c r="I96" s="23">
        <f>if(ISerror(value(G96)),sumif(axle!E:E,F96,axle!G:G),sumif(axle!E:E,F96,axle!F:F))</f>
        <v>3.727</v>
      </c>
      <c r="J96" s="24">
        <f>sumif(axle!H:H,G96,axle!I:I)</f>
        <v>4</v>
      </c>
      <c r="K96" s="24" t="str">
        <f>if(sumif(axle!H:H,G96,axle!J:J)=1,"LSD","")</f>
        <v>LSD</v>
      </c>
    </row>
    <row r="97">
      <c r="A97" s="1" t="s">
        <v>291</v>
      </c>
      <c r="B97" s="1" t="s">
        <v>322</v>
      </c>
      <c r="C97" s="6"/>
      <c r="D97" s="4" t="s">
        <v>313</v>
      </c>
      <c r="E97" s="20" t="str">
        <f t="shared" si="1"/>
        <v>G</v>
      </c>
      <c r="F97" s="20" t="str">
        <f t="shared" si="2"/>
        <v>30</v>
      </c>
      <c r="G97" s="21" t="str">
        <f t="shared" si="3"/>
        <v>5</v>
      </c>
      <c r="H97" s="22">
        <f>if(D97&lt;&gt;"",if(ISerror(value(G97)),sumif(axle!A:A,E97,axle!D:D),sumif(axle!A:A,E97,axle!C:C)),"")</f>
        <v>8</v>
      </c>
      <c r="I97" s="23">
        <f>if(ISerror(value(G97)),sumif(axle!E:E,F97,axle!G:G),sumif(axle!E:E,F97,axle!F:F))</f>
        <v>3.727</v>
      </c>
      <c r="J97" s="24">
        <f>sumif(axle!H:H,G97,axle!I:I)</f>
        <v>4</v>
      </c>
      <c r="K97" s="24" t="str">
        <f>if(sumif(axle!H:H,G97,axle!J:J)=1,"LSD","")</f>
        <v>LSD</v>
      </c>
    </row>
    <row r="98">
      <c r="A98" s="1" t="s">
        <v>291</v>
      </c>
      <c r="B98" s="1" t="s">
        <v>323</v>
      </c>
      <c r="C98" s="6"/>
      <c r="D98" s="4" t="s">
        <v>313</v>
      </c>
      <c r="E98" s="20" t="str">
        <f t="shared" si="1"/>
        <v>G</v>
      </c>
      <c r="F98" s="20" t="str">
        <f t="shared" si="2"/>
        <v>30</v>
      </c>
      <c r="G98" s="21" t="str">
        <f t="shared" si="3"/>
        <v>5</v>
      </c>
      <c r="H98" s="22">
        <f>if(D98&lt;&gt;"",if(ISerror(value(G98)),sumif(axle!A:A,E98,axle!D:D),sumif(axle!A:A,E98,axle!C:C)),"")</f>
        <v>8</v>
      </c>
      <c r="I98" s="23">
        <f>if(ISerror(value(G98)),sumif(axle!E:E,F98,axle!G:G),sumif(axle!E:E,F98,axle!F:F))</f>
        <v>3.727</v>
      </c>
      <c r="J98" s="24">
        <f>sumif(axle!H:H,G98,axle!I:I)</f>
        <v>4</v>
      </c>
      <c r="K98" s="24" t="str">
        <f>if(sumif(axle!H:H,G98,axle!J:J)=1,"LSD","")</f>
        <v>LSD</v>
      </c>
    </row>
    <row r="99">
      <c r="A99" s="1" t="s">
        <v>291</v>
      </c>
      <c r="B99" s="1" t="s">
        <v>324</v>
      </c>
      <c r="C99" s="6"/>
      <c r="D99" s="4" t="s">
        <v>313</v>
      </c>
      <c r="E99" s="20" t="str">
        <f t="shared" si="1"/>
        <v>G</v>
      </c>
      <c r="F99" s="20" t="str">
        <f t="shared" si="2"/>
        <v>30</v>
      </c>
      <c r="G99" s="21" t="str">
        <f t="shared" si="3"/>
        <v>5</v>
      </c>
      <c r="H99" s="22">
        <f>if(D99&lt;&gt;"",if(ISerror(value(G99)),sumif(axle!A:A,E99,axle!D:D),sumif(axle!A:A,E99,axle!C:C)),"")</f>
        <v>8</v>
      </c>
      <c r="I99" s="23">
        <f>if(ISerror(value(G99)),sumif(axle!E:E,F99,axle!G:G),sumif(axle!E:E,F99,axle!F:F))</f>
        <v>3.727</v>
      </c>
      <c r="J99" s="24">
        <f>sumif(axle!H:H,G99,axle!I:I)</f>
        <v>4</v>
      </c>
      <c r="K99" s="24" t="str">
        <f>if(sumif(axle!H:H,G99,axle!J:J)=1,"LSD","")</f>
        <v>LSD</v>
      </c>
    </row>
    <row r="100">
      <c r="A100" s="1" t="s">
        <v>291</v>
      </c>
      <c r="B100" s="1" t="s">
        <v>317</v>
      </c>
      <c r="C100" s="6"/>
      <c r="D100" s="4" t="s">
        <v>313</v>
      </c>
      <c r="E100" s="20" t="str">
        <f t="shared" si="1"/>
        <v>G</v>
      </c>
      <c r="F100" s="20" t="str">
        <f t="shared" si="2"/>
        <v>30</v>
      </c>
      <c r="G100" s="21" t="str">
        <f t="shared" si="3"/>
        <v>5</v>
      </c>
      <c r="H100" s="22">
        <f>if(D100&lt;&gt;"",if(ISerror(value(G100)),sumif(axle!A:A,E100,axle!D:D),sumif(axle!A:A,E100,axle!C:C)),"")</f>
        <v>8</v>
      </c>
      <c r="I100" s="23">
        <f>if(ISerror(value(G100)),sumif(axle!E:E,F100,axle!G:G),sumif(axle!E:E,F100,axle!F:F))</f>
        <v>3.727</v>
      </c>
      <c r="J100" s="24">
        <f>sumif(axle!H:H,G100,axle!I:I)</f>
        <v>4</v>
      </c>
      <c r="K100" s="24" t="str">
        <f>if(sumif(axle!H:H,G100,axle!J:J)=1,"LSD","")</f>
        <v>LSD</v>
      </c>
    </row>
    <row r="101">
      <c r="A101" s="1" t="s">
        <v>273</v>
      </c>
      <c r="B101" s="1" t="s">
        <v>325</v>
      </c>
      <c r="C101" s="6"/>
      <c r="D101" s="4" t="s">
        <v>326</v>
      </c>
      <c r="E101" s="20" t="str">
        <f t="shared" si="1"/>
        <v>G</v>
      </c>
      <c r="F101" s="20" t="str">
        <f t="shared" si="2"/>
        <v>07</v>
      </c>
      <c r="G101" s="21" t="str">
        <f t="shared" si="3"/>
        <v>2</v>
      </c>
      <c r="H101" s="22">
        <f>if(D101&lt;&gt;"",if(ISerror(value(G101)),sumif(axle!A:A,E101,axle!D:D),sumif(axle!A:A,E101,axle!C:C)),"")</f>
        <v>8</v>
      </c>
      <c r="I101" s="23">
        <f>if(ISerror(value(G101)),sumif(axle!E:E,F101,axle!G:G),sumif(axle!E:E,F101,axle!F:F))</f>
        <v>3.9</v>
      </c>
      <c r="J101" s="24">
        <f>sumif(axle!H:H,G101,axle!I:I)</f>
        <v>2</v>
      </c>
      <c r="K101" s="24" t="str">
        <f>if(sumif(axle!H:H,G101,axle!J:J)=1,"LSD","")</f>
        <v/>
      </c>
    </row>
    <row r="102">
      <c r="A102" s="1" t="s">
        <v>292</v>
      </c>
      <c r="B102" s="1" t="s">
        <v>327</v>
      </c>
      <c r="C102" s="6"/>
      <c r="D102" s="4" t="s">
        <v>328</v>
      </c>
      <c r="E102" s="20" t="str">
        <f t="shared" si="1"/>
        <v>G</v>
      </c>
      <c r="F102" s="20" t="str">
        <f t="shared" si="2"/>
        <v>31</v>
      </c>
      <c r="G102" s="21" t="str">
        <f t="shared" si="3"/>
        <v>4</v>
      </c>
      <c r="H102" s="22">
        <f>if(D102&lt;&gt;"",if(ISerror(value(G102)),sumif(axle!A:A,E102,axle!D:D),sumif(axle!A:A,E102,axle!C:C)),"")</f>
        <v>8</v>
      </c>
      <c r="I102" s="23">
        <f>if(ISerror(value(G102)),sumif(axle!E:E,F102,axle!G:G),sumif(axle!E:E,F102,axle!F:F))</f>
        <v>3.909</v>
      </c>
      <c r="J102" s="24">
        <f>sumif(axle!H:H,G102,axle!I:I)</f>
        <v>4</v>
      </c>
      <c r="K102" s="24" t="str">
        <f>if(sumif(axle!H:H,G102,axle!J:J)=1,"LSD","")</f>
        <v/>
      </c>
    </row>
    <row r="103">
      <c r="A103" s="1" t="s">
        <v>292</v>
      </c>
      <c r="B103" s="1" t="s">
        <v>329</v>
      </c>
      <c r="C103" s="6"/>
      <c r="D103" s="4" t="s">
        <v>328</v>
      </c>
      <c r="E103" s="20" t="str">
        <f t="shared" si="1"/>
        <v>G</v>
      </c>
      <c r="F103" s="20" t="str">
        <f t="shared" si="2"/>
        <v>31</v>
      </c>
      <c r="G103" s="21" t="str">
        <f t="shared" si="3"/>
        <v>4</v>
      </c>
      <c r="H103" s="22">
        <f>if(D103&lt;&gt;"",if(ISerror(value(G103)),sumif(axle!A:A,E103,axle!D:D),sumif(axle!A:A,E103,axle!C:C)),"")</f>
        <v>8</v>
      </c>
      <c r="I103" s="23">
        <f>if(ISerror(value(G103)),sumif(axle!E:E,F103,axle!G:G),sumif(axle!E:E,F103,axle!F:F))</f>
        <v>3.909</v>
      </c>
      <c r="J103" s="24">
        <f>sumif(axle!H:H,G103,axle!I:I)</f>
        <v>4</v>
      </c>
      <c r="K103" s="24" t="str">
        <f>if(sumif(axle!H:H,G103,axle!J:J)=1,"LSD","")</f>
        <v/>
      </c>
    </row>
    <row r="104">
      <c r="A104" s="1" t="s">
        <v>292</v>
      </c>
      <c r="B104" s="1" t="s">
        <v>330</v>
      </c>
      <c r="C104" s="6"/>
      <c r="D104" s="4" t="s">
        <v>328</v>
      </c>
      <c r="E104" s="20" t="str">
        <f t="shared" si="1"/>
        <v>G</v>
      </c>
      <c r="F104" s="20" t="str">
        <f t="shared" si="2"/>
        <v>31</v>
      </c>
      <c r="G104" s="21" t="str">
        <f t="shared" si="3"/>
        <v>4</v>
      </c>
      <c r="H104" s="22">
        <f>if(D104&lt;&gt;"",if(ISerror(value(G104)),sumif(axle!A:A,E104,axle!D:D),sumif(axle!A:A,E104,axle!C:C)),"")</f>
        <v>8</v>
      </c>
      <c r="I104" s="23">
        <f>if(ISerror(value(G104)),sumif(axle!E:E,F104,axle!G:G),sumif(axle!E:E,F104,axle!F:F))</f>
        <v>3.909</v>
      </c>
      <c r="J104" s="24">
        <f>sumif(axle!H:H,G104,axle!I:I)</f>
        <v>4</v>
      </c>
      <c r="K104" s="24" t="str">
        <f>if(sumif(axle!H:H,G104,axle!J:J)=1,"LSD","")</f>
        <v/>
      </c>
    </row>
    <row r="105">
      <c r="A105" s="1" t="s">
        <v>291</v>
      </c>
      <c r="B105" s="1" t="s">
        <v>327</v>
      </c>
      <c r="C105" s="6"/>
      <c r="D105" s="4" t="s">
        <v>331</v>
      </c>
      <c r="E105" s="20" t="str">
        <f t="shared" si="1"/>
        <v>G</v>
      </c>
      <c r="F105" s="20" t="str">
        <f t="shared" si="2"/>
        <v>31</v>
      </c>
      <c r="G105" s="21" t="str">
        <f t="shared" si="3"/>
        <v>5</v>
      </c>
      <c r="H105" s="22">
        <f>if(D105&lt;&gt;"",if(ISerror(value(G105)),sumif(axle!A:A,E105,axle!D:D),sumif(axle!A:A,E105,axle!C:C)),"")</f>
        <v>8</v>
      </c>
      <c r="I105" s="23">
        <f>if(ISerror(value(G105)),sumif(axle!E:E,F105,axle!G:G),sumif(axle!E:E,F105,axle!F:F))</f>
        <v>3.909</v>
      </c>
      <c r="J105" s="24">
        <f>sumif(axle!H:H,G105,axle!I:I)</f>
        <v>4</v>
      </c>
      <c r="K105" s="24" t="str">
        <f>if(sumif(axle!H:H,G105,axle!J:J)=1,"LSD","")</f>
        <v>LSD</v>
      </c>
    </row>
    <row r="106">
      <c r="A106" s="1" t="s">
        <v>291</v>
      </c>
      <c r="B106" s="1" t="s">
        <v>329</v>
      </c>
      <c r="C106" s="6"/>
      <c r="D106" s="4" t="s">
        <v>331</v>
      </c>
      <c r="E106" s="20" t="str">
        <f t="shared" si="1"/>
        <v>G</v>
      </c>
      <c r="F106" s="20" t="str">
        <f t="shared" si="2"/>
        <v>31</v>
      </c>
      <c r="G106" s="21" t="str">
        <f t="shared" si="3"/>
        <v>5</v>
      </c>
      <c r="H106" s="22">
        <f>if(D106&lt;&gt;"",if(ISerror(value(G106)),sumif(axle!A:A,E106,axle!D:D),sumif(axle!A:A,E106,axle!C:C)),"")</f>
        <v>8</v>
      </c>
      <c r="I106" s="23">
        <f>if(ISerror(value(G106)),sumif(axle!E:E,F106,axle!G:G),sumif(axle!E:E,F106,axle!F:F))</f>
        <v>3.909</v>
      </c>
      <c r="J106" s="24">
        <f>sumif(axle!H:H,G106,axle!I:I)</f>
        <v>4</v>
      </c>
      <c r="K106" s="24" t="str">
        <f>if(sumif(axle!H:H,G106,axle!J:J)=1,"LSD","")</f>
        <v>LSD</v>
      </c>
    </row>
    <row r="107">
      <c r="A107" s="1" t="s">
        <v>291</v>
      </c>
      <c r="B107" s="1" t="s">
        <v>329</v>
      </c>
      <c r="C107" s="6"/>
      <c r="D107" s="4" t="s">
        <v>331</v>
      </c>
      <c r="E107" s="20" t="str">
        <f t="shared" si="1"/>
        <v>G</v>
      </c>
      <c r="F107" s="20" t="str">
        <f t="shared" si="2"/>
        <v>31</v>
      </c>
      <c r="G107" s="21" t="str">
        <f t="shared" si="3"/>
        <v>5</v>
      </c>
      <c r="H107" s="22">
        <f>if(D107&lt;&gt;"",if(ISerror(value(G107)),sumif(axle!A:A,E107,axle!D:D),sumif(axle!A:A,E107,axle!C:C)),"")</f>
        <v>8</v>
      </c>
      <c r="I107" s="23">
        <f>if(ISerror(value(G107)),sumif(axle!E:E,F107,axle!G:G),sumif(axle!E:E,F107,axle!F:F))</f>
        <v>3.909</v>
      </c>
      <c r="J107" s="24">
        <f>sumif(axle!H:H,G107,axle!I:I)</f>
        <v>4</v>
      </c>
      <c r="K107" s="24" t="str">
        <f>if(sumif(axle!H:H,G107,axle!J:J)=1,"LSD","")</f>
        <v>LSD</v>
      </c>
    </row>
    <row r="108">
      <c r="A108" s="1" t="s">
        <v>291</v>
      </c>
      <c r="B108" s="1" t="s">
        <v>330</v>
      </c>
      <c r="C108" s="6"/>
      <c r="D108" s="4" t="s">
        <v>331</v>
      </c>
      <c r="E108" s="20" t="str">
        <f t="shared" si="1"/>
        <v>G</v>
      </c>
      <c r="F108" s="20" t="str">
        <f t="shared" si="2"/>
        <v>31</v>
      </c>
      <c r="G108" s="21" t="str">
        <f t="shared" si="3"/>
        <v>5</v>
      </c>
      <c r="H108" s="22">
        <f>if(D108&lt;&gt;"",if(ISerror(value(G108)),sumif(axle!A:A,E108,axle!D:D),sumif(axle!A:A,E108,axle!C:C)),"")</f>
        <v>8</v>
      </c>
      <c r="I108" s="23">
        <f>if(ISerror(value(G108)),sumif(axle!E:E,F108,axle!G:G),sumif(axle!E:E,F108,axle!F:F))</f>
        <v>3.909</v>
      </c>
      <c r="J108" s="24">
        <f>sumif(axle!H:H,G108,axle!I:I)</f>
        <v>4</v>
      </c>
      <c r="K108" s="24" t="str">
        <f>if(sumif(axle!H:H,G108,axle!J:J)=1,"LSD","")</f>
        <v>LSD</v>
      </c>
    </row>
    <row r="109">
      <c r="A109" s="1" t="s">
        <v>291</v>
      </c>
      <c r="B109" s="1" t="s">
        <v>332</v>
      </c>
      <c r="C109" s="6"/>
      <c r="D109" s="4" t="s">
        <v>331</v>
      </c>
      <c r="E109" s="20" t="str">
        <f t="shared" si="1"/>
        <v>G</v>
      </c>
      <c r="F109" s="20" t="str">
        <f t="shared" si="2"/>
        <v>31</v>
      </c>
      <c r="G109" s="21" t="str">
        <f t="shared" si="3"/>
        <v>5</v>
      </c>
      <c r="H109" s="22">
        <f>if(D109&lt;&gt;"",if(ISerror(value(G109)),sumif(axle!A:A,E109,axle!D:D),sumif(axle!A:A,E109,axle!C:C)),"")</f>
        <v>8</v>
      </c>
      <c r="I109" s="23">
        <f>if(ISerror(value(G109)),sumif(axle!E:E,F109,axle!G:G),sumif(axle!E:E,F109,axle!F:F))</f>
        <v>3.909</v>
      </c>
      <c r="J109" s="24">
        <f>sumif(axle!H:H,G109,axle!I:I)</f>
        <v>4</v>
      </c>
      <c r="K109" s="24" t="str">
        <f>if(sumif(axle!H:H,G109,axle!J:J)=1,"LSD","")</f>
        <v>LSD</v>
      </c>
    </row>
    <row r="110">
      <c r="A110" s="1" t="s">
        <v>307</v>
      </c>
      <c r="B110" s="1" t="s">
        <v>333</v>
      </c>
      <c r="C110" s="6"/>
      <c r="D110" s="4" t="s">
        <v>334</v>
      </c>
      <c r="E110" s="20" t="str">
        <f t="shared" si="1"/>
        <v>G</v>
      </c>
      <c r="F110" s="20" t="str">
        <f t="shared" si="2"/>
        <v>31</v>
      </c>
      <c r="G110" s="21" t="str">
        <f t="shared" si="3"/>
        <v>2</v>
      </c>
      <c r="H110" s="22">
        <f>if(D110&lt;&gt;"",if(ISerror(value(G110)),sumif(axle!A:A,E110,axle!D:D),sumif(axle!A:A,E110,axle!C:C)),"")</f>
        <v>8</v>
      </c>
      <c r="I110" s="23">
        <f>if(ISerror(value(G110)),sumif(axle!E:E,F110,axle!G:G),sumif(axle!E:E,F110,axle!F:F))</f>
        <v>3.909</v>
      </c>
      <c r="J110" s="24">
        <f>sumif(axle!H:H,G110,axle!I:I)</f>
        <v>2</v>
      </c>
      <c r="K110" s="24" t="str">
        <f>if(sumif(axle!H:H,G110,axle!J:J)=1,"LSD","")</f>
        <v/>
      </c>
      <c r="L110" s="1" t="s">
        <v>335</v>
      </c>
    </row>
    <row r="111">
      <c r="A111" s="1" t="s">
        <v>307</v>
      </c>
      <c r="B111" s="1" t="s">
        <v>143</v>
      </c>
      <c r="C111" s="6"/>
      <c r="D111" s="4" t="s">
        <v>334</v>
      </c>
      <c r="E111" s="20" t="str">
        <f t="shared" si="1"/>
        <v>G</v>
      </c>
      <c r="F111" s="20" t="str">
        <f t="shared" si="2"/>
        <v>31</v>
      </c>
      <c r="G111" s="21" t="str">
        <f t="shared" si="3"/>
        <v>2</v>
      </c>
      <c r="H111" s="22">
        <f>if(D111&lt;&gt;"",if(ISerror(value(G111)),sumif(axle!A:A,E111,axle!D:D),sumif(axle!A:A,E111,axle!C:C)),"")</f>
        <v>8</v>
      </c>
      <c r="I111" s="23">
        <f>if(ISerror(value(G111)),sumif(axle!E:E,F111,axle!G:G),sumif(axle!E:E,F111,axle!F:F))</f>
        <v>3.909</v>
      </c>
      <c r="J111" s="24">
        <f>sumif(axle!H:H,G111,axle!I:I)</f>
        <v>2</v>
      </c>
      <c r="K111" s="24" t="str">
        <f>if(sumif(axle!H:H,G111,axle!J:J)=1,"LSD","")</f>
        <v/>
      </c>
    </row>
    <row r="112">
      <c r="A112" s="1" t="s">
        <v>336</v>
      </c>
      <c r="B112" s="1" t="s">
        <v>329</v>
      </c>
      <c r="C112" s="6"/>
      <c r="D112" s="4" t="s">
        <v>334</v>
      </c>
      <c r="E112" s="20" t="str">
        <f t="shared" si="1"/>
        <v>G</v>
      </c>
      <c r="F112" s="20" t="str">
        <f t="shared" si="2"/>
        <v>31</v>
      </c>
      <c r="G112" s="21" t="str">
        <f t="shared" si="3"/>
        <v>2</v>
      </c>
      <c r="H112" s="22">
        <f>if(D112&lt;&gt;"",if(ISerror(value(G112)),sumif(axle!A:A,E112,axle!D:D),sumif(axle!A:A,E112,axle!C:C)),"")</f>
        <v>8</v>
      </c>
      <c r="I112" s="23">
        <f>if(ISerror(value(G112)),sumif(axle!E:E,F112,axle!G:G),sumif(axle!E:E,F112,axle!F:F))</f>
        <v>3.909</v>
      </c>
      <c r="J112" s="24">
        <f>sumif(axle!H:H,G112,axle!I:I)</f>
        <v>2</v>
      </c>
      <c r="K112" s="24" t="str">
        <f>if(sumif(axle!H:H,G112,axle!J:J)=1,"LSD","")</f>
        <v/>
      </c>
    </row>
    <row r="113">
      <c r="A113" s="1" t="s">
        <v>336</v>
      </c>
      <c r="B113" s="1" t="s">
        <v>332</v>
      </c>
      <c r="C113" s="6"/>
      <c r="D113" s="4" t="s">
        <v>334</v>
      </c>
      <c r="E113" s="20" t="str">
        <f t="shared" si="1"/>
        <v>G</v>
      </c>
      <c r="F113" s="20" t="str">
        <f t="shared" si="2"/>
        <v>31</v>
      </c>
      <c r="G113" s="21" t="str">
        <f t="shared" si="3"/>
        <v>2</v>
      </c>
      <c r="H113" s="22">
        <f>if(D113&lt;&gt;"",if(ISerror(value(G113)),sumif(axle!A:A,E113,axle!D:D),sumif(axle!A:A,E113,axle!C:C)),"")</f>
        <v>8</v>
      </c>
      <c r="I113" s="23">
        <f>if(ISerror(value(G113)),sumif(axle!E:E,F113,axle!G:G),sumif(axle!E:E,F113,axle!F:F))</f>
        <v>3.909</v>
      </c>
      <c r="J113" s="24">
        <f>sumif(axle!H:H,G113,axle!I:I)</f>
        <v>2</v>
      </c>
      <c r="K113" s="24" t="str">
        <f>if(sumif(axle!H:H,G113,axle!J:J)=1,"LSD","")</f>
        <v/>
      </c>
    </row>
    <row r="114">
      <c r="A114" s="1" t="s">
        <v>337</v>
      </c>
      <c r="B114" s="1" t="s">
        <v>338</v>
      </c>
      <c r="C114" s="6"/>
      <c r="D114" s="4" t="s">
        <v>339</v>
      </c>
      <c r="E114" s="20" t="str">
        <f t="shared" si="1"/>
        <v>B</v>
      </c>
      <c r="F114" s="20" t="str">
        <f t="shared" si="2"/>
        <v>04</v>
      </c>
      <c r="G114" s="21" t="str">
        <f t="shared" si="3"/>
        <v>A</v>
      </c>
      <c r="H114" s="22">
        <f>if(D114&lt;&gt;"",if(ISerror(value(G114)),sumif(axle!A:A,E114,axle!D:D),sumif(axle!A:A,E114,axle!C:C)),"")</f>
        <v>8</v>
      </c>
      <c r="I114" s="23">
        <f>if(ISerror(value(G114)),sumif(axle!E:E,F114,axle!G:G),sumif(axle!E:E,F114,axle!F:F))</f>
        <v>4.1</v>
      </c>
      <c r="J114" s="24">
        <f>sumif(axle!H:H,G114,axle!I:I)</f>
        <v>2</v>
      </c>
      <c r="K114" s="24" t="str">
        <f>if(sumif(axle!H:H,G114,axle!J:J)=1,"LSD","")</f>
        <v/>
      </c>
      <c r="L114" s="1" t="s">
        <v>340</v>
      </c>
    </row>
    <row r="115">
      <c r="A115" s="1" t="s">
        <v>341</v>
      </c>
      <c r="B115" s="1" t="s">
        <v>338</v>
      </c>
      <c r="C115" s="6"/>
      <c r="D115" s="4" t="s">
        <v>339</v>
      </c>
      <c r="E115" s="20" t="str">
        <f t="shared" si="1"/>
        <v>B</v>
      </c>
      <c r="F115" s="20" t="str">
        <f t="shared" si="2"/>
        <v>04</v>
      </c>
      <c r="G115" s="21" t="str">
        <f t="shared" si="3"/>
        <v>A</v>
      </c>
      <c r="H115" s="22">
        <f>if(D115&lt;&gt;"",if(ISerror(value(G115)),sumif(axle!A:A,E115,axle!D:D),sumif(axle!A:A,E115,axle!C:C)),"")</f>
        <v>8</v>
      </c>
      <c r="I115" s="23">
        <f>if(ISerror(value(G115)),sumif(axle!E:E,F115,axle!G:G),sumif(axle!E:E,F115,axle!F:F))</f>
        <v>4.1</v>
      </c>
      <c r="J115" s="24">
        <f>sumif(axle!H:H,G115,axle!I:I)</f>
        <v>2</v>
      </c>
      <c r="K115" s="24" t="str">
        <f>if(sumif(axle!H:H,G115,axle!J:J)=1,"LSD","")</f>
        <v/>
      </c>
      <c r="L115" s="1" t="s">
        <v>342</v>
      </c>
    </row>
    <row r="116">
      <c r="A116" s="1" t="s">
        <v>343</v>
      </c>
      <c r="B116" s="1" t="s">
        <v>338</v>
      </c>
      <c r="C116" s="6"/>
      <c r="D116" s="4" t="s">
        <v>339</v>
      </c>
      <c r="E116" s="20" t="str">
        <f t="shared" si="1"/>
        <v>B</v>
      </c>
      <c r="F116" s="20" t="str">
        <f t="shared" si="2"/>
        <v>04</v>
      </c>
      <c r="G116" s="21" t="str">
        <f t="shared" si="3"/>
        <v>A</v>
      </c>
      <c r="H116" s="22">
        <f>if(D116&lt;&gt;"",if(ISerror(value(G116)),sumif(axle!A:A,E116,axle!D:D),sumif(axle!A:A,E116,axle!C:C)),"")</f>
        <v>8</v>
      </c>
      <c r="I116" s="23">
        <f>if(ISerror(value(G116)),sumif(axle!E:E,F116,axle!G:G),sumif(axle!E:E,F116,axle!F:F))</f>
        <v>4.1</v>
      </c>
      <c r="J116" s="24">
        <f>sumif(axle!H:H,G116,axle!I:I)</f>
        <v>2</v>
      </c>
      <c r="K116" s="24" t="str">
        <f>if(sumif(axle!H:H,G116,axle!J:J)=1,"LSD","")</f>
        <v/>
      </c>
      <c r="L116" s="1" t="s">
        <v>342</v>
      </c>
    </row>
    <row r="117">
      <c r="A117" s="1" t="s">
        <v>289</v>
      </c>
      <c r="B117" s="1" t="s">
        <v>344</v>
      </c>
      <c r="C117" s="6"/>
      <c r="D117" s="4" t="s">
        <v>345</v>
      </c>
      <c r="E117" s="20" t="str">
        <f t="shared" si="1"/>
        <v>G</v>
      </c>
      <c r="F117" s="20" t="str">
        <f t="shared" si="2"/>
        <v>29</v>
      </c>
      <c r="G117" s="21" t="str">
        <f t="shared" si="3"/>
        <v>5</v>
      </c>
      <c r="H117" s="22">
        <f>if(D117&lt;&gt;"",if(ISerror(value(G117)),sumif(axle!A:A,E117,axle!D:D),sumif(axle!A:A,E117,axle!C:C)),"")</f>
        <v>8</v>
      </c>
      <c r="I117" s="23">
        <f>if(ISerror(value(G117)),sumif(axle!E:E,F117,axle!G:G),sumif(axle!E:E,F117,axle!F:F))</f>
        <v>4.1</v>
      </c>
      <c r="J117" s="24">
        <f>sumif(axle!H:H,G117,axle!I:I)</f>
        <v>4</v>
      </c>
      <c r="K117" s="24" t="str">
        <f>if(sumif(axle!H:H,G117,axle!J:J)=1,"LSD","")</f>
        <v>LSD</v>
      </c>
    </row>
    <row r="118">
      <c r="A118" s="1" t="s">
        <v>292</v>
      </c>
      <c r="B118" s="1" t="s">
        <v>346</v>
      </c>
      <c r="C118" s="6"/>
      <c r="D118" s="4" t="s">
        <v>347</v>
      </c>
      <c r="E118" s="20" t="str">
        <f t="shared" si="1"/>
        <v>G</v>
      </c>
      <c r="F118" s="20" t="str">
        <f t="shared" si="2"/>
        <v>29</v>
      </c>
      <c r="G118" s="21" t="str">
        <f t="shared" si="3"/>
        <v>4</v>
      </c>
      <c r="H118" s="22">
        <f>if(D118&lt;&gt;"",if(ISerror(value(G118)),sumif(axle!A:A,E118,axle!D:D),sumif(axle!A:A,E118,axle!C:C)),"")</f>
        <v>8</v>
      </c>
      <c r="I118" s="23">
        <f>if(ISerror(value(G118)),sumif(axle!E:E,F118,axle!G:G),sumif(axle!E:E,F118,axle!F:F))</f>
        <v>4.1</v>
      </c>
      <c r="J118" s="24">
        <f>sumif(axle!H:H,G118,axle!I:I)</f>
        <v>4</v>
      </c>
      <c r="K118" s="24" t="str">
        <f>if(sumif(axle!H:H,G118,axle!J:J)=1,"LSD","")</f>
        <v/>
      </c>
    </row>
    <row r="119">
      <c r="A119" s="1" t="s">
        <v>292</v>
      </c>
      <c r="B119" s="1" t="s">
        <v>348</v>
      </c>
      <c r="C119" s="6"/>
      <c r="D119" s="4" t="s">
        <v>347</v>
      </c>
      <c r="E119" s="20" t="str">
        <f t="shared" si="1"/>
        <v>G</v>
      </c>
      <c r="F119" s="20" t="str">
        <f t="shared" si="2"/>
        <v>29</v>
      </c>
      <c r="G119" s="21" t="str">
        <f t="shared" si="3"/>
        <v>4</v>
      </c>
      <c r="H119" s="22">
        <f>if(D119&lt;&gt;"",if(ISerror(value(G119)),sumif(axle!A:A,E119,axle!D:D),sumif(axle!A:A,E119,axle!C:C)),"")</f>
        <v>8</v>
      </c>
      <c r="I119" s="23">
        <f>if(ISerror(value(G119)),sumif(axle!E:E,F119,axle!G:G),sumif(axle!E:E,F119,axle!F:F))</f>
        <v>4.1</v>
      </c>
      <c r="J119" s="24">
        <f>sumif(axle!H:H,G119,axle!I:I)</f>
        <v>4</v>
      </c>
      <c r="K119" s="24" t="str">
        <f>if(sumif(axle!H:H,G119,axle!J:J)=1,"LSD","")</f>
        <v/>
      </c>
    </row>
    <row r="120">
      <c r="A120" s="1" t="s">
        <v>291</v>
      </c>
      <c r="B120" s="1" t="s">
        <v>349</v>
      </c>
      <c r="C120" s="6"/>
      <c r="D120" s="4" t="s">
        <v>345</v>
      </c>
      <c r="E120" s="20" t="str">
        <f t="shared" si="1"/>
        <v>G</v>
      </c>
      <c r="F120" s="20" t="str">
        <f t="shared" si="2"/>
        <v>29</v>
      </c>
      <c r="G120" s="21" t="str">
        <f t="shared" si="3"/>
        <v>5</v>
      </c>
      <c r="H120" s="22">
        <f>if(D120&lt;&gt;"",if(ISerror(value(G120)),sumif(axle!A:A,E120,axle!D:D),sumif(axle!A:A,E120,axle!C:C)),"")</f>
        <v>8</v>
      </c>
      <c r="I120" s="23">
        <f>if(ISerror(value(G120)),sumif(axle!E:E,F120,axle!G:G),sumif(axle!E:E,F120,axle!F:F))</f>
        <v>4.1</v>
      </c>
      <c r="J120" s="24">
        <f>sumif(axle!H:H,G120,axle!I:I)</f>
        <v>4</v>
      </c>
      <c r="K120" s="24" t="str">
        <f>if(sumif(axle!H:H,G120,axle!J:J)=1,"LSD","")</f>
        <v>LSD</v>
      </c>
    </row>
    <row r="121">
      <c r="A121" s="1" t="s">
        <v>291</v>
      </c>
      <c r="B121" s="1" t="s">
        <v>350</v>
      </c>
      <c r="C121" s="6"/>
      <c r="D121" s="4" t="s">
        <v>345</v>
      </c>
      <c r="E121" s="20" t="str">
        <f t="shared" si="1"/>
        <v>G</v>
      </c>
      <c r="F121" s="20" t="str">
        <f t="shared" si="2"/>
        <v>29</v>
      </c>
      <c r="G121" s="21" t="str">
        <f t="shared" si="3"/>
        <v>5</v>
      </c>
      <c r="H121" s="22">
        <f>if(D121&lt;&gt;"",if(ISerror(value(G121)),sumif(axle!A:A,E121,axle!D:D),sumif(axle!A:A,E121,axle!C:C)),"")</f>
        <v>8</v>
      </c>
      <c r="I121" s="23">
        <f>if(ISerror(value(G121)),sumif(axle!E:E,F121,axle!G:G),sumif(axle!E:E,F121,axle!F:F))</f>
        <v>4.1</v>
      </c>
      <c r="J121" s="24">
        <f>sumif(axle!H:H,G121,axle!I:I)</f>
        <v>4</v>
      </c>
      <c r="K121" s="24" t="str">
        <f>if(sumif(axle!H:H,G121,axle!J:J)=1,"LSD","")</f>
        <v>LSD</v>
      </c>
    </row>
    <row r="122">
      <c r="A122" s="1" t="s">
        <v>291</v>
      </c>
      <c r="B122" s="1" t="s">
        <v>344</v>
      </c>
      <c r="C122" s="6"/>
      <c r="D122" s="4" t="s">
        <v>345</v>
      </c>
      <c r="E122" s="20" t="str">
        <f t="shared" si="1"/>
        <v>G</v>
      </c>
      <c r="F122" s="20" t="str">
        <f t="shared" si="2"/>
        <v>29</v>
      </c>
      <c r="G122" s="21" t="str">
        <f t="shared" si="3"/>
        <v>5</v>
      </c>
      <c r="H122" s="22">
        <f>if(D122&lt;&gt;"",if(ISerror(value(G122)),sumif(axle!A:A,E122,axle!D:D),sumif(axle!A:A,E122,axle!C:C)),"")</f>
        <v>8</v>
      </c>
      <c r="I122" s="23">
        <f>if(ISerror(value(G122)),sumif(axle!E:E,F122,axle!G:G),sumif(axle!E:E,F122,axle!F:F))</f>
        <v>4.1</v>
      </c>
      <c r="J122" s="24">
        <f>sumif(axle!H:H,G122,axle!I:I)</f>
        <v>4</v>
      </c>
      <c r="K122" s="24" t="str">
        <f>if(sumif(axle!H:H,G122,axle!J:J)=1,"LSD","")</f>
        <v>LSD</v>
      </c>
    </row>
    <row r="123">
      <c r="A123" s="1" t="s">
        <v>291</v>
      </c>
      <c r="B123" s="1" t="s">
        <v>351</v>
      </c>
      <c r="C123" s="6"/>
      <c r="D123" s="4" t="s">
        <v>345</v>
      </c>
      <c r="E123" s="20" t="str">
        <f t="shared" si="1"/>
        <v>G</v>
      </c>
      <c r="F123" s="20" t="str">
        <f t="shared" si="2"/>
        <v>29</v>
      </c>
      <c r="G123" s="21" t="str">
        <f t="shared" si="3"/>
        <v>5</v>
      </c>
      <c r="H123" s="22">
        <f>if(D123&lt;&gt;"",if(ISerror(value(G123)),sumif(axle!A:A,E123,axle!D:D),sumif(axle!A:A,E123,axle!C:C)),"")</f>
        <v>8</v>
      </c>
      <c r="I123" s="23">
        <f>if(ISerror(value(G123)),sumif(axle!E:E,F123,axle!G:G),sumif(axle!E:E,F123,axle!F:F))</f>
        <v>4.1</v>
      </c>
      <c r="J123" s="24">
        <f>sumif(axle!H:H,G123,axle!I:I)</f>
        <v>4</v>
      </c>
      <c r="K123" s="24" t="str">
        <f>if(sumif(axle!H:H,G123,axle!J:J)=1,"LSD","")</f>
        <v>LSD</v>
      </c>
    </row>
    <row r="124">
      <c r="A124" s="1" t="s">
        <v>291</v>
      </c>
      <c r="B124" s="1" t="s">
        <v>352</v>
      </c>
      <c r="C124" s="6"/>
      <c r="D124" s="4" t="s">
        <v>345</v>
      </c>
      <c r="E124" s="20" t="str">
        <f t="shared" si="1"/>
        <v>G</v>
      </c>
      <c r="F124" s="20" t="str">
        <f t="shared" si="2"/>
        <v>29</v>
      </c>
      <c r="G124" s="21" t="str">
        <f t="shared" si="3"/>
        <v>5</v>
      </c>
      <c r="H124" s="22">
        <f>if(D124&lt;&gt;"",if(ISerror(value(G124)),sumif(axle!A:A,E124,axle!D:D),sumif(axle!A:A,E124,axle!C:C)),"")</f>
        <v>8</v>
      </c>
      <c r="I124" s="23">
        <f>if(ISerror(value(G124)),sumif(axle!E:E,F124,axle!G:G),sumif(axle!E:E,F124,axle!F:F))</f>
        <v>4.1</v>
      </c>
      <c r="J124" s="24">
        <f>sumif(axle!H:H,G124,axle!I:I)</f>
        <v>4</v>
      </c>
      <c r="K124" s="24" t="str">
        <f>if(sumif(axle!H:H,G124,axle!J:J)=1,"LSD","")</f>
        <v>LSD</v>
      </c>
    </row>
    <row r="125">
      <c r="A125" s="1" t="s">
        <v>291</v>
      </c>
      <c r="B125" s="1" t="s">
        <v>346</v>
      </c>
      <c r="C125" s="6"/>
      <c r="D125" s="4" t="s">
        <v>345</v>
      </c>
      <c r="E125" s="20" t="str">
        <f t="shared" si="1"/>
        <v>G</v>
      </c>
      <c r="F125" s="20" t="str">
        <f t="shared" si="2"/>
        <v>29</v>
      </c>
      <c r="G125" s="21" t="str">
        <f t="shared" si="3"/>
        <v>5</v>
      </c>
      <c r="H125" s="22">
        <f>if(D125&lt;&gt;"",if(ISerror(value(G125)),sumif(axle!A:A,E125,axle!D:D),sumif(axle!A:A,E125,axle!C:C)),"")</f>
        <v>8</v>
      </c>
      <c r="I125" s="23">
        <f>if(ISerror(value(G125)),sumif(axle!E:E,F125,axle!G:G),sumif(axle!E:E,F125,axle!F:F))</f>
        <v>4.1</v>
      </c>
      <c r="J125" s="24">
        <f>sumif(axle!H:H,G125,axle!I:I)</f>
        <v>4</v>
      </c>
      <c r="K125" s="24" t="str">
        <f>if(sumif(axle!H:H,G125,axle!J:J)=1,"LSD","")</f>
        <v>LSD</v>
      </c>
    </row>
    <row r="126">
      <c r="A126" s="1" t="s">
        <v>291</v>
      </c>
      <c r="B126" s="1" t="s">
        <v>348</v>
      </c>
      <c r="C126" s="6"/>
      <c r="D126" s="4" t="s">
        <v>345</v>
      </c>
      <c r="E126" s="20" t="str">
        <f t="shared" si="1"/>
        <v>G</v>
      </c>
      <c r="F126" s="20" t="str">
        <f t="shared" si="2"/>
        <v>29</v>
      </c>
      <c r="G126" s="21" t="str">
        <f t="shared" si="3"/>
        <v>5</v>
      </c>
      <c r="H126" s="22">
        <f>if(D126&lt;&gt;"",if(ISerror(value(G126)),sumif(axle!A:A,E126,axle!D:D),sumif(axle!A:A,E126,axle!C:C)),"")</f>
        <v>8</v>
      </c>
      <c r="I126" s="23">
        <f>if(ISerror(value(G126)),sumif(axle!E:E,F126,axle!G:G),sumif(axle!E:E,F126,axle!F:F))</f>
        <v>4.1</v>
      </c>
      <c r="J126" s="24">
        <f>sumif(axle!H:H,G126,axle!I:I)</f>
        <v>4</v>
      </c>
      <c r="K126" s="24" t="str">
        <f>if(sumif(axle!H:H,G126,axle!J:J)=1,"LSD","")</f>
        <v>LSD</v>
      </c>
    </row>
    <row r="127">
      <c r="A127" s="1" t="s">
        <v>291</v>
      </c>
      <c r="B127" s="1" t="s">
        <v>348</v>
      </c>
      <c r="C127" s="6"/>
      <c r="D127" s="4" t="s">
        <v>345</v>
      </c>
      <c r="E127" s="20" t="str">
        <f t="shared" si="1"/>
        <v>G</v>
      </c>
      <c r="F127" s="20" t="str">
        <f t="shared" si="2"/>
        <v>29</v>
      </c>
      <c r="G127" s="21" t="str">
        <f t="shared" si="3"/>
        <v>5</v>
      </c>
      <c r="H127" s="22">
        <f>if(D127&lt;&gt;"",if(ISerror(value(G127)),sumif(axle!A:A,E127,axle!D:D),sumif(axle!A:A,E127,axle!C:C)),"")</f>
        <v>8</v>
      </c>
      <c r="I127" s="23">
        <f>if(ISerror(value(G127)),sumif(axle!E:E,F127,axle!G:G),sumif(axle!E:E,F127,axle!F:F))</f>
        <v>4.1</v>
      </c>
      <c r="J127" s="24">
        <f>sumif(axle!H:H,G127,axle!I:I)</f>
        <v>4</v>
      </c>
      <c r="K127" s="24" t="str">
        <f>if(sumif(axle!H:H,G127,axle!J:J)=1,"LSD","")</f>
        <v>LSD</v>
      </c>
    </row>
    <row r="128">
      <c r="A128" s="1" t="s">
        <v>291</v>
      </c>
      <c r="B128" s="1" t="s">
        <v>353</v>
      </c>
      <c r="C128" s="6"/>
      <c r="D128" s="4" t="s">
        <v>345</v>
      </c>
      <c r="E128" s="20" t="str">
        <f t="shared" si="1"/>
        <v>G</v>
      </c>
      <c r="F128" s="20" t="str">
        <f t="shared" si="2"/>
        <v>29</v>
      </c>
      <c r="G128" s="21" t="str">
        <f t="shared" si="3"/>
        <v>5</v>
      </c>
      <c r="H128" s="22">
        <f>if(D128&lt;&gt;"",if(ISerror(value(G128)),sumif(axle!A:A,E128,axle!D:D),sumif(axle!A:A,E128,axle!C:C)),"")</f>
        <v>8</v>
      </c>
      <c r="I128" s="23">
        <f>if(ISerror(value(G128)),sumif(axle!E:E,F128,axle!G:G),sumif(axle!E:E,F128,axle!F:F))</f>
        <v>4.1</v>
      </c>
      <c r="J128" s="24">
        <f>sumif(axle!H:H,G128,axle!I:I)</f>
        <v>4</v>
      </c>
      <c r="K128" s="24" t="str">
        <f>if(sumif(axle!H:H,G128,axle!J:J)=1,"LSD","")</f>
        <v>LSD</v>
      </c>
    </row>
    <row r="129">
      <c r="A129" s="1" t="s">
        <v>307</v>
      </c>
      <c r="B129" s="1" t="s">
        <v>354</v>
      </c>
      <c r="C129" s="6"/>
      <c r="D129" s="4" t="s">
        <v>345</v>
      </c>
      <c r="E129" s="20" t="str">
        <f t="shared" si="1"/>
        <v>G</v>
      </c>
      <c r="F129" s="20" t="str">
        <f t="shared" si="2"/>
        <v>29</v>
      </c>
      <c r="G129" s="21" t="str">
        <f t="shared" si="3"/>
        <v>5</v>
      </c>
      <c r="H129" s="22">
        <f>if(D129&lt;&gt;"",if(ISerror(value(G129)),sumif(axle!A:A,E129,axle!D:D),sumif(axle!A:A,E129,axle!C:C)),"")</f>
        <v>8</v>
      </c>
      <c r="I129" s="23">
        <f>if(ISerror(value(G129)),sumif(axle!E:E,F129,axle!G:G),sumif(axle!E:E,F129,axle!F:F))</f>
        <v>4.1</v>
      </c>
      <c r="J129" s="24">
        <f>sumif(axle!H:H,G129,axle!I:I)</f>
        <v>4</v>
      </c>
      <c r="K129" s="24" t="str">
        <f>if(sumif(axle!H:H,G129,axle!J:J)=1,"LSD","")</f>
        <v>LSD</v>
      </c>
    </row>
    <row r="130">
      <c r="A130" s="1" t="s">
        <v>307</v>
      </c>
      <c r="B130" s="1" t="s">
        <v>338</v>
      </c>
      <c r="C130" s="6"/>
      <c r="D130" s="1" t="s">
        <v>339</v>
      </c>
      <c r="E130" s="20" t="str">
        <f t="shared" si="1"/>
        <v>B</v>
      </c>
      <c r="F130" s="20" t="str">
        <f t="shared" si="2"/>
        <v>04</v>
      </c>
      <c r="G130" s="21" t="str">
        <f t="shared" si="3"/>
        <v>A</v>
      </c>
      <c r="H130" s="22">
        <f>if(D130&lt;&gt;"",if(ISerror(value(G130)),sumif(axle!A:A,E130,axle!D:D),sumif(axle!A:A,E130,axle!C:C)),"")</f>
        <v>8</v>
      </c>
      <c r="I130" s="23">
        <f>if(ISerror(value(G130)),sumif(axle!E:E,F130,axle!G:G),sumif(axle!E:E,F130,axle!F:F))</f>
        <v>4.1</v>
      </c>
      <c r="J130" s="24">
        <f>sumif(axle!H:H,G130,axle!I:I)</f>
        <v>2</v>
      </c>
      <c r="K130" s="24" t="str">
        <f>if(sumif(axle!H:H,G130,axle!J:J)=1,"LSD","")</f>
        <v/>
      </c>
    </row>
    <row r="131">
      <c r="A131" s="1" t="s">
        <v>307</v>
      </c>
      <c r="B131" s="1" t="s">
        <v>338</v>
      </c>
      <c r="C131" s="6"/>
      <c r="D131" s="4" t="s">
        <v>355</v>
      </c>
      <c r="E131" s="20" t="str">
        <f t="shared" si="1"/>
        <v>G</v>
      </c>
      <c r="F131" s="20" t="str">
        <f t="shared" si="2"/>
        <v>29</v>
      </c>
      <c r="G131" s="21" t="str">
        <f t="shared" si="3"/>
        <v>2</v>
      </c>
      <c r="H131" s="22">
        <f>if(D131&lt;&gt;"",if(ISerror(value(G131)),sumif(axle!A:A,E131,axle!D:D),sumif(axle!A:A,E131,axle!C:C)),"")</f>
        <v>8</v>
      </c>
      <c r="I131" s="23">
        <f>if(ISerror(value(G131)),sumif(axle!E:E,F131,axle!G:G),sumif(axle!E:E,F131,axle!F:F))</f>
        <v>4.1</v>
      </c>
      <c r="J131" s="24">
        <f>sumif(axle!H:H,G131,axle!I:I)</f>
        <v>2</v>
      </c>
      <c r="K131" s="24" t="str">
        <f>if(sumif(axle!H:H,G131,axle!J:J)=1,"LSD","")</f>
        <v/>
      </c>
    </row>
    <row r="132">
      <c r="A132" s="1" t="s">
        <v>307</v>
      </c>
      <c r="B132" s="1" t="s">
        <v>356</v>
      </c>
      <c r="C132" s="6"/>
      <c r="D132" s="4" t="s">
        <v>345</v>
      </c>
      <c r="E132" s="20" t="str">
        <f t="shared" si="1"/>
        <v>G</v>
      </c>
      <c r="F132" s="20" t="str">
        <f t="shared" si="2"/>
        <v>29</v>
      </c>
      <c r="G132" s="21" t="str">
        <f t="shared" si="3"/>
        <v>5</v>
      </c>
      <c r="H132" s="22">
        <f>if(D132&lt;&gt;"",if(ISerror(value(G132)),sumif(axle!A:A,E132,axle!D:D),sumif(axle!A:A,E132,axle!C:C)),"")</f>
        <v>8</v>
      </c>
      <c r="I132" s="23">
        <f>if(ISerror(value(G132)),sumif(axle!E:E,F132,axle!G:G),sumif(axle!E:E,F132,axle!F:F))</f>
        <v>4.1</v>
      </c>
      <c r="J132" s="24">
        <f>sumif(axle!H:H,G132,axle!I:I)</f>
        <v>4</v>
      </c>
      <c r="K132" s="24" t="str">
        <f>if(sumif(axle!H:H,G132,axle!J:J)=1,"LSD","")</f>
        <v>LSD</v>
      </c>
    </row>
    <row r="133">
      <c r="A133" s="1" t="s">
        <v>307</v>
      </c>
      <c r="B133" s="1" t="s">
        <v>357</v>
      </c>
      <c r="C133" s="6"/>
      <c r="D133" s="4" t="s">
        <v>355</v>
      </c>
      <c r="E133" s="20" t="str">
        <f t="shared" si="1"/>
        <v>G</v>
      </c>
      <c r="F133" s="20" t="str">
        <f t="shared" si="2"/>
        <v>29</v>
      </c>
      <c r="G133" s="21" t="str">
        <f t="shared" si="3"/>
        <v>2</v>
      </c>
      <c r="H133" s="22">
        <f>if(D133&lt;&gt;"",if(ISerror(value(G133)),sumif(axle!A:A,E133,axle!D:D),sumif(axle!A:A,E133,axle!C:C)),"")</f>
        <v>8</v>
      </c>
      <c r="I133" s="23">
        <f>if(ISerror(value(G133)),sumif(axle!E:E,F133,axle!G:G),sumif(axle!E:E,F133,axle!F:F))</f>
        <v>4.1</v>
      </c>
      <c r="J133" s="24">
        <f>sumif(axle!H:H,G133,axle!I:I)</f>
        <v>2</v>
      </c>
      <c r="K133" s="24" t="str">
        <f>if(sumif(axle!H:H,G133,axle!J:J)=1,"LSD","")</f>
        <v/>
      </c>
    </row>
    <row r="134">
      <c r="A134" s="1" t="s">
        <v>307</v>
      </c>
      <c r="B134" s="1" t="s">
        <v>358</v>
      </c>
      <c r="C134" s="6"/>
      <c r="D134" s="4" t="s">
        <v>355</v>
      </c>
      <c r="E134" s="20" t="str">
        <f t="shared" si="1"/>
        <v>G</v>
      </c>
      <c r="F134" s="20" t="str">
        <f t="shared" si="2"/>
        <v>29</v>
      </c>
      <c r="G134" s="21" t="str">
        <f t="shared" si="3"/>
        <v>2</v>
      </c>
      <c r="H134" s="22">
        <f>if(D134&lt;&gt;"",if(ISerror(value(G134)),sumif(axle!A:A,E134,axle!D:D),sumif(axle!A:A,E134,axle!C:C)),"")</f>
        <v>8</v>
      </c>
      <c r="I134" s="23">
        <f>if(ISerror(value(G134)),sumif(axle!E:E,F134,axle!G:G),sumif(axle!E:E,F134,axle!F:F))</f>
        <v>4.1</v>
      </c>
      <c r="J134" s="24">
        <f>sumif(axle!H:H,G134,axle!I:I)</f>
        <v>2</v>
      </c>
      <c r="K134" s="24" t="str">
        <f>if(sumif(axle!H:H,G134,axle!J:J)=1,"LSD","")</f>
        <v/>
      </c>
    </row>
    <row r="135">
      <c r="A135" s="1" t="s">
        <v>359</v>
      </c>
      <c r="B135" s="1" t="s">
        <v>338</v>
      </c>
      <c r="C135" s="6"/>
      <c r="D135" s="4" t="s">
        <v>339</v>
      </c>
      <c r="E135" s="20" t="str">
        <f t="shared" si="1"/>
        <v>B</v>
      </c>
      <c r="F135" s="20" t="str">
        <f t="shared" si="2"/>
        <v>04</v>
      </c>
      <c r="G135" s="21" t="str">
        <f t="shared" si="3"/>
        <v>A</v>
      </c>
      <c r="H135" s="22">
        <f>if(D135&lt;&gt;"",if(ISerror(value(G135)),sumif(axle!A:A,E135,axle!D:D),sumif(axle!A:A,E135,axle!C:C)),"")</f>
        <v>8</v>
      </c>
      <c r="I135" s="23">
        <f>if(ISerror(value(G135)),sumif(axle!E:E,F135,axle!G:G),sumif(axle!E:E,F135,axle!F:F))</f>
        <v>4.1</v>
      </c>
      <c r="J135" s="24">
        <f>sumif(axle!H:H,G135,axle!I:I)</f>
        <v>2</v>
      </c>
      <c r="K135" s="24" t="str">
        <f>if(sumif(axle!H:H,G135,axle!J:J)=1,"LSD","")</f>
        <v/>
      </c>
    </row>
    <row r="136">
      <c r="A136" s="1" t="s">
        <v>273</v>
      </c>
      <c r="B136" s="1" t="s">
        <v>344</v>
      </c>
      <c r="C136" s="6"/>
      <c r="D136" s="4" t="s">
        <v>355</v>
      </c>
      <c r="E136" s="20" t="str">
        <f t="shared" si="1"/>
        <v>G</v>
      </c>
      <c r="F136" s="20" t="str">
        <f t="shared" si="2"/>
        <v>29</v>
      </c>
      <c r="G136" s="21" t="str">
        <f t="shared" si="3"/>
        <v>2</v>
      </c>
      <c r="H136" s="22">
        <f>if(D136&lt;&gt;"",if(ISerror(value(G136)),sumif(axle!A:A,E136,axle!D:D),sumif(axle!A:A,E136,axle!C:C)),"")</f>
        <v>8</v>
      </c>
      <c r="I136" s="23">
        <f>if(ISerror(value(G136)),sumif(axle!E:E,F136,axle!G:G),sumif(axle!E:E,F136,axle!F:F))</f>
        <v>4.1</v>
      </c>
      <c r="J136" s="24">
        <f>sumif(axle!H:H,G136,axle!I:I)</f>
        <v>2</v>
      </c>
      <c r="K136" s="24" t="str">
        <f>if(sumif(axle!H:H,G136,axle!J:J)=1,"LSD","")</f>
        <v/>
      </c>
    </row>
    <row r="137">
      <c r="A137" s="1" t="s">
        <v>273</v>
      </c>
      <c r="B137" s="1" t="s">
        <v>360</v>
      </c>
      <c r="C137" s="6"/>
      <c r="D137" s="4" t="s">
        <v>355</v>
      </c>
      <c r="E137" s="20" t="str">
        <f t="shared" si="1"/>
        <v>G</v>
      </c>
      <c r="F137" s="20" t="str">
        <f t="shared" si="2"/>
        <v>29</v>
      </c>
      <c r="G137" s="21" t="str">
        <f t="shared" si="3"/>
        <v>2</v>
      </c>
      <c r="H137" s="22">
        <f>if(D137&lt;&gt;"",if(ISerror(value(G137)),sumif(axle!A:A,E137,axle!D:D),sumif(axle!A:A,E137,axle!C:C)),"")</f>
        <v>8</v>
      </c>
      <c r="I137" s="23">
        <f>if(ISerror(value(G137)),sumif(axle!E:E,F137,axle!G:G),sumif(axle!E:E,F137,axle!F:F))</f>
        <v>4.1</v>
      </c>
      <c r="J137" s="24">
        <f>sumif(axle!H:H,G137,axle!I:I)</f>
        <v>2</v>
      </c>
      <c r="K137" s="24" t="str">
        <f>if(sumif(axle!H:H,G137,axle!J:J)=1,"LSD","")</f>
        <v/>
      </c>
    </row>
    <row r="138">
      <c r="A138" s="1" t="s">
        <v>273</v>
      </c>
      <c r="B138" s="1" t="s">
        <v>361</v>
      </c>
      <c r="C138" s="6"/>
      <c r="D138" s="4" t="s">
        <v>355</v>
      </c>
      <c r="E138" s="20" t="str">
        <f t="shared" si="1"/>
        <v>G</v>
      </c>
      <c r="F138" s="20" t="str">
        <f t="shared" si="2"/>
        <v>29</v>
      </c>
      <c r="G138" s="21" t="str">
        <f t="shared" si="3"/>
        <v>2</v>
      </c>
      <c r="H138" s="22">
        <f>if(D138&lt;&gt;"",if(ISerror(value(G138)),sumif(axle!A:A,E138,axle!D:D),sumif(axle!A:A,E138,axle!C:C)),"")</f>
        <v>8</v>
      </c>
      <c r="I138" s="23">
        <f>if(ISerror(value(G138)),sumif(axle!E:E,F138,axle!G:G),sumif(axle!E:E,F138,axle!F:F))</f>
        <v>4.1</v>
      </c>
      <c r="J138" s="24">
        <f>sumif(axle!H:H,G138,axle!I:I)</f>
        <v>2</v>
      </c>
      <c r="K138" s="24" t="str">
        <f>if(sumif(axle!H:H,G138,axle!J:J)=1,"LSD","")</f>
        <v/>
      </c>
    </row>
    <row r="139">
      <c r="A139" s="1" t="s">
        <v>336</v>
      </c>
      <c r="B139" s="1" t="s">
        <v>352</v>
      </c>
      <c r="C139" s="6"/>
      <c r="D139" s="4" t="s">
        <v>355</v>
      </c>
      <c r="E139" s="20" t="str">
        <f t="shared" si="1"/>
        <v>G</v>
      </c>
      <c r="F139" s="20" t="str">
        <f t="shared" si="2"/>
        <v>29</v>
      </c>
      <c r="G139" s="21" t="str">
        <f t="shared" si="3"/>
        <v>2</v>
      </c>
      <c r="H139" s="22">
        <f>if(D139&lt;&gt;"",if(ISerror(value(G139)),sumif(axle!A:A,E139,axle!D:D),sumif(axle!A:A,E139,axle!C:C)),"")</f>
        <v>8</v>
      </c>
      <c r="I139" s="23">
        <f>if(ISerror(value(G139)),sumif(axle!E:E,F139,axle!G:G),sumif(axle!E:E,F139,axle!F:F))</f>
        <v>4.1</v>
      </c>
      <c r="J139" s="24">
        <f>sumif(axle!H:H,G139,axle!I:I)</f>
        <v>2</v>
      </c>
      <c r="K139" s="24" t="str">
        <f>if(sumif(axle!H:H,G139,axle!J:J)=1,"LSD","")</f>
        <v/>
      </c>
    </row>
    <row r="140">
      <c r="A140" s="1" t="s">
        <v>336</v>
      </c>
      <c r="B140" s="1" t="s">
        <v>348</v>
      </c>
      <c r="C140" s="6"/>
      <c r="D140" s="4" t="s">
        <v>355</v>
      </c>
      <c r="E140" s="20" t="str">
        <f t="shared" si="1"/>
        <v>G</v>
      </c>
      <c r="F140" s="20" t="str">
        <f t="shared" si="2"/>
        <v>29</v>
      </c>
      <c r="G140" s="21" t="str">
        <f t="shared" si="3"/>
        <v>2</v>
      </c>
      <c r="H140" s="22">
        <f>if(D140&lt;&gt;"",if(ISerror(value(G140)),sumif(axle!A:A,E140,axle!D:D),sumif(axle!A:A,E140,axle!C:C)),"")</f>
        <v>8</v>
      </c>
      <c r="I140" s="23">
        <f>if(ISerror(value(G140)),sumif(axle!E:E,F140,axle!G:G),sumif(axle!E:E,F140,axle!F:F))</f>
        <v>4.1</v>
      </c>
      <c r="J140" s="24">
        <f>sumif(axle!H:H,G140,axle!I:I)</f>
        <v>2</v>
      </c>
      <c r="K140" s="24" t="str">
        <f>if(sumif(axle!H:H,G140,axle!J:J)=1,"LSD","")</f>
        <v/>
      </c>
    </row>
    <row r="141">
      <c r="A141" s="1" t="s">
        <v>292</v>
      </c>
      <c r="B141" s="1" t="s">
        <v>362</v>
      </c>
      <c r="C141" s="6" t="s">
        <v>363</v>
      </c>
      <c r="D141" s="4" t="s">
        <v>364</v>
      </c>
      <c r="E141" s="20" t="str">
        <f t="shared" si="1"/>
        <v>G</v>
      </c>
      <c r="F141" s="20" t="str">
        <f t="shared" si="2"/>
        <v>28</v>
      </c>
      <c r="G141" s="21" t="str">
        <f t="shared" si="3"/>
        <v>4</v>
      </c>
      <c r="H141" s="22">
        <f>if(D141&lt;&gt;"",if(ISerror(value(G141)),sumif(axle!A:A,E141,axle!D:D),sumif(axle!A:A,E141,axle!C:C)),"")</f>
        <v>8</v>
      </c>
      <c r="I141" s="23">
        <f>if(ISerror(value(G141)),sumif(axle!E:E,F141,axle!G:G),sumif(axle!E:E,F141,axle!F:F))</f>
        <v>4.3</v>
      </c>
      <c r="J141" s="24">
        <f>sumif(axle!H:H,G141,axle!I:I)</f>
        <v>4</v>
      </c>
      <c r="K141" s="24" t="str">
        <f>if(sumif(axle!H:H,G141,axle!J:J)=1,"LSD","")</f>
        <v/>
      </c>
    </row>
    <row r="142">
      <c r="A142" s="1" t="s">
        <v>292</v>
      </c>
      <c r="B142" s="1" t="s">
        <v>365</v>
      </c>
      <c r="C142" s="6" t="s">
        <v>363</v>
      </c>
      <c r="D142" s="4" t="s">
        <v>364</v>
      </c>
      <c r="E142" s="20" t="str">
        <f t="shared" si="1"/>
        <v>G</v>
      </c>
      <c r="F142" s="20" t="str">
        <f t="shared" si="2"/>
        <v>28</v>
      </c>
      <c r="G142" s="21" t="str">
        <f t="shared" si="3"/>
        <v>4</v>
      </c>
      <c r="H142" s="22">
        <f>if(D142&lt;&gt;"",if(ISerror(value(G142)),sumif(axle!A:A,E142,axle!D:D),sumif(axle!A:A,E142,axle!C:C)),"")</f>
        <v>8</v>
      </c>
      <c r="I142" s="23">
        <f>if(ISerror(value(G142)),sumif(axle!E:E,F142,axle!G:G),sumif(axle!E:E,F142,axle!F:F))</f>
        <v>4.3</v>
      </c>
      <c r="J142" s="24">
        <f>sumif(axle!H:H,G142,axle!I:I)</f>
        <v>4</v>
      </c>
      <c r="K142" s="24" t="str">
        <f>if(sumif(axle!H:H,G142,axle!J:J)=1,"LSD","")</f>
        <v/>
      </c>
    </row>
    <row r="143">
      <c r="A143" s="1" t="s">
        <v>366</v>
      </c>
      <c r="B143" s="1" t="s">
        <v>367</v>
      </c>
      <c r="C143" s="6"/>
      <c r="D143" s="4" t="s">
        <v>368</v>
      </c>
      <c r="E143" s="20" t="str">
        <f t="shared" si="1"/>
        <v>G</v>
      </c>
      <c r="F143" s="20" t="str">
        <f t="shared" si="2"/>
        <v>28</v>
      </c>
      <c r="G143" s="21" t="str">
        <f t="shared" si="3"/>
        <v>5</v>
      </c>
      <c r="H143" s="22">
        <f>if(D143&lt;&gt;"",if(ISerror(value(G143)),sumif(axle!A:A,E143,axle!D:D),sumif(axle!A:A,E143,axle!C:C)),"")</f>
        <v>8</v>
      </c>
      <c r="I143" s="23">
        <f>if(ISerror(value(G143)),sumif(axle!E:E,F143,axle!G:G),sumif(axle!E:E,F143,axle!F:F))</f>
        <v>4.3</v>
      </c>
      <c r="J143" s="24">
        <f>sumif(axle!H:H,G143,axle!I:I)</f>
        <v>4</v>
      </c>
      <c r="K143" s="24" t="str">
        <f>if(sumif(axle!H:H,G143,axle!J:J)=1,"LSD","")</f>
        <v>LSD</v>
      </c>
    </row>
    <row r="144">
      <c r="A144" s="1" t="s">
        <v>366</v>
      </c>
      <c r="B144" s="1" t="s">
        <v>369</v>
      </c>
      <c r="C144" s="6"/>
      <c r="D144" s="4" t="s">
        <v>368</v>
      </c>
      <c r="E144" s="20" t="str">
        <f t="shared" si="1"/>
        <v>G</v>
      </c>
      <c r="F144" s="20" t="str">
        <f t="shared" si="2"/>
        <v>28</v>
      </c>
      <c r="G144" s="21" t="str">
        <f t="shared" si="3"/>
        <v>5</v>
      </c>
      <c r="H144" s="22">
        <f>if(D144&lt;&gt;"",if(ISerror(value(G144)),sumif(axle!A:A,E144,axle!D:D),sumif(axle!A:A,E144,axle!C:C)),"")</f>
        <v>8</v>
      </c>
      <c r="I144" s="23">
        <f>if(ISerror(value(G144)),sumif(axle!E:E,F144,axle!G:G),sumif(axle!E:E,F144,axle!F:F))</f>
        <v>4.3</v>
      </c>
      <c r="J144" s="24">
        <f>sumif(axle!H:H,G144,axle!I:I)</f>
        <v>4</v>
      </c>
      <c r="K144" s="24" t="str">
        <f>if(sumif(axle!H:H,G144,axle!J:J)=1,"LSD","")</f>
        <v>LSD</v>
      </c>
    </row>
    <row r="145">
      <c r="A145" s="1" t="s">
        <v>366</v>
      </c>
      <c r="B145" s="1" t="s">
        <v>370</v>
      </c>
      <c r="C145" s="6"/>
      <c r="D145" s="4" t="s">
        <v>368</v>
      </c>
      <c r="E145" s="20" t="str">
        <f t="shared" si="1"/>
        <v>G</v>
      </c>
      <c r="F145" s="20" t="str">
        <f t="shared" si="2"/>
        <v>28</v>
      </c>
      <c r="G145" s="21" t="str">
        <f t="shared" si="3"/>
        <v>5</v>
      </c>
      <c r="H145" s="22">
        <f>if(D145&lt;&gt;"",if(ISerror(value(G145)),sumif(axle!A:A,E145,axle!D:D),sumif(axle!A:A,E145,axle!C:C)),"")</f>
        <v>8</v>
      </c>
      <c r="I145" s="23">
        <f>if(ISerror(value(G145)),sumif(axle!E:E,F145,axle!G:G),sumif(axle!E:E,F145,axle!F:F))</f>
        <v>4.3</v>
      </c>
      <c r="J145" s="24">
        <f>sumif(axle!H:H,G145,axle!I:I)</f>
        <v>4</v>
      </c>
      <c r="K145" s="24" t="str">
        <f>if(sumif(axle!H:H,G145,axle!J:J)=1,"LSD","")</f>
        <v>LSD</v>
      </c>
    </row>
    <row r="146">
      <c r="A146" s="1" t="s">
        <v>366</v>
      </c>
      <c r="B146" s="1" t="s">
        <v>371</v>
      </c>
      <c r="C146" s="6"/>
      <c r="D146" s="4" t="s">
        <v>368</v>
      </c>
      <c r="E146" s="20" t="str">
        <f t="shared" si="1"/>
        <v>G</v>
      </c>
      <c r="F146" s="20" t="str">
        <f t="shared" si="2"/>
        <v>28</v>
      </c>
      <c r="G146" s="21" t="str">
        <f t="shared" si="3"/>
        <v>5</v>
      </c>
      <c r="H146" s="22">
        <f>if(D146&lt;&gt;"",if(ISerror(value(G146)),sumif(axle!A:A,E146,axle!D:D),sumif(axle!A:A,E146,axle!C:C)),"")</f>
        <v>8</v>
      </c>
      <c r="I146" s="23">
        <f>if(ISerror(value(G146)),sumif(axle!E:E,F146,axle!G:G),sumif(axle!E:E,F146,axle!F:F))</f>
        <v>4.3</v>
      </c>
      <c r="J146" s="24">
        <f>sumif(axle!H:H,G146,axle!I:I)</f>
        <v>4</v>
      </c>
      <c r="K146" s="24" t="str">
        <f>if(sumif(axle!H:H,G146,axle!J:J)=1,"LSD","")</f>
        <v>LSD</v>
      </c>
    </row>
    <row r="147">
      <c r="A147" s="1" t="s">
        <v>291</v>
      </c>
      <c r="B147" s="1" t="s">
        <v>372</v>
      </c>
      <c r="C147" s="6"/>
      <c r="D147" s="4" t="s">
        <v>368</v>
      </c>
      <c r="E147" s="20" t="str">
        <f t="shared" si="1"/>
        <v>G</v>
      </c>
      <c r="F147" s="20" t="str">
        <f t="shared" si="2"/>
        <v>28</v>
      </c>
      <c r="G147" s="21" t="str">
        <f t="shared" si="3"/>
        <v>5</v>
      </c>
      <c r="H147" s="22">
        <f>if(D147&lt;&gt;"",if(ISerror(value(G147)),sumif(axle!A:A,E147,axle!D:D),sumif(axle!A:A,E147,axle!C:C)),"")</f>
        <v>8</v>
      </c>
      <c r="I147" s="23">
        <f>if(ISerror(value(G147)),sumif(axle!E:E,F147,axle!G:G),sumif(axle!E:E,F147,axle!F:F))</f>
        <v>4.3</v>
      </c>
      <c r="J147" s="24">
        <f>sumif(axle!H:H,G147,axle!I:I)</f>
        <v>4</v>
      </c>
      <c r="K147" s="24" t="str">
        <f>if(sumif(axle!H:H,G147,axle!J:J)=1,"LSD","")</f>
        <v>LSD</v>
      </c>
    </row>
    <row r="148">
      <c r="A148" s="1" t="s">
        <v>291</v>
      </c>
      <c r="B148" s="1" t="s">
        <v>373</v>
      </c>
      <c r="C148" s="6"/>
      <c r="D148" s="4" t="s">
        <v>368</v>
      </c>
      <c r="E148" s="20" t="str">
        <f t="shared" si="1"/>
        <v>G</v>
      </c>
      <c r="F148" s="20" t="str">
        <f t="shared" si="2"/>
        <v>28</v>
      </c>
      <c r="G148" s="21" t="str">
        <f t="shared" si="3"/>
        <v>5</v>
      </c>
      <c r="H148" s="22">
        <f>if(D148&lt;&gt;"",if(ISerror(value(G148)),sumif(axle!A:A,E148,axle!D:D),sumif(axle!A:A,E148,axle!C:C)),"")</f>
        <v>8</v>
      </c>
      <c r="I148" s="23">
        <f>if(ISerror(value(G148)),sumif(axle!E:E,F148,axle!G:G),sumif(axle!E:E,F148,axle!F:F))</f>
        <v>4.3</v>
      </c>
      <c r="J148" s="24">
        <f>sumif(axle!H:H,G148,axle!I:I)</f>
        <v>4</v>
      </c>
      <c r="K148" s="24" t="str">
        <f>if(sumif(axle!H:H,G148,axle!J:J)=1,"LSD","")</f>
        <v>LSD</v>
      </c>
    </row>
    <row r="149">
      <c r="A149" s="1" t="s">
        <v>291</v>
      </c>
      <c r="B149" s="1" t="s">
        <v>374</v>
      </c>
      <c r="C149" s="6"/>
      <c r="D149" s="4" t="s">
        <v>368</v>
      </c>
      <c r="E149" s="20" t="str">
        <f t="shared" si="1"/>
        <v>G</v>
      </c>
      <c r="F149" s="20" t="str">
        <f t="shared" si="2"/>
        <v>28</v>
      </c>
      <c r="G149" s="21" t="str">
        <f t="shared" si="3"/>
        <v>5</v>
      </c>
      <c r="H149" s="22">
        <f>if(D149&lt;&gt;"",if(ISerror(value(G149)),sumif(axle!A:A,E149,axle!D:D),sumif(axle!A:A,E149,axle!C:C)),"")</f>
        <v>8</v>
      </c>
      <c r="I149" s="23">
        <f>if(ISerror(value(G149)),sumif(axle!E:E,F149,axle!G:G),sumif(axle!E:E,F149,axle!F:F))</f>
        <v>4.3</v>
      </c>
      <c r="J149" s="24">
        <f>sumif(axle!H:H,G149,axle!I:I)</f>
        <v>4</v>
      </c>
      <c r="K149" s="24" t="str">
        <f>if(sumif(axle!H:H,G149,axle!J:J)=1,"LSD","")</f>
        <v>LSD</v>
      </c>
    </row>
    <row r="150">
      <c r="A150" s="1" t="s">
        <v>307</v>
      </c>
      <c r="B150" s="1" t="s">
        <v>369</v>
      </c>
      <c r="C150" s="6"/>
      <c r="D150" s="4" t="s">
        <v>375</v>
      </c>
      <c r="E150" s="20" t="str">
        <f t="shared" si="1"/>
        <v>G</v>
      </c>
      <c r="F150" s="20" t="str">
        <f t="shared" si="2"/>
        <v>28</v>
      </c>
      <c r="G150" s="21" t="str">
        <f t="shared" si="3"/>
        <v>2</v>
      </c>
      <c r="H150" s="22">
        <f>if(D150&lt;&gt;"",if(ISerror(value(G150)),sumif(axle!A:A,E150,axle!D:D),sumif(axle!A:A,E150,axle!C:C)),"")</f>
        <v>8</v>
      </c>
      <c r="I150" s="23">
        <f>if(ISerror(value(G150)),sumif(axle!E:E,F150,axle!G:G),sumif(axle!E:E,F150,axle!F:F))</f>
        <v>4.3</v>
      </c>
      <c r="J150" s="24">
        <f>sumif(axle!H:H,G150,axle!I:I)</f>
        <v>2</v>
      </c>
      <c r="K150" s="24" t="str">
        <f>if(sumif(axle!H:H,G150,axle!J:J)=1,"LSD","")</f>
        <v/>
      </c>
    </row>
    <row r="151">
      <c r="A151" s="1" t="s">
        <v>307</v>
      </c>
      <c r="B151" s="1" t="s">
        <v>370</v>
      </c>
      <c r="C151" s="6"/>
      <c r="D151" s="4" t="s">
        <v>375</v>
      </c>
      <c r="E151" s="20" t="str">
        <f t="shared" si="1"/>
        <v>G</v>
      </c>
      <c r="F151" s="20" t="str">
        <f t="shared" si="2"/>
        <v>28</v>
      </c>
      <c r="G151" s="21" t="str">
        <f t="shared" si="3"/>
        <v>2</v>
      </c>
      <c r="H151" s="22">
        <f>if(D151&lt;&gt;"",if(ISerror(value(G151)),sumif(axle!A:A,E151,axle!D:D),sumif(axle!A:A,E151,axle!C:C)),"")</f>
        <v>8</v>
      </c>
      <c r="I151" s="23">
        <f>if(ISerror(value(G151)),sumif(axle!E:E,F151,axle!G:G),sumif(axle!E:E,F151,axle!F:F))</f>
        <v>4.3</v>
      </c>
      <c r="J151" s="24">
        <f>sumif(axle!H:H,G151,axle!I:I)</f>
        <v>2</v>
      </c>
      <c r="K151" s="24" t="str">
        <f>if(sumif(axle!H:H,G151,axle!J:J)=1,"LSD","")</f>
        <v/>
      </c>
    </row>
    <row r="152">
      <c r="A152" s="1" t="s">
        <v>307</v>
      </c>
      <c r="B152" s="1" t="s">
        <v>376</v>
      </c>
      <c r="C152" s="6"/>
      <c r="D152" s="4" t="s">
        <v>375</v>
      </c>
      <c r="E152" s="20" t="str">
        <f t="shared" si="1"/>
        <v>G</v>
      </c>
      <c r="F152" s="20" t="str">
        <f t="shared" si="2"/>
        <v>28</v>
      </c>
      <c r="G152" s="21" t="str">
        <f t="shared" si="3"/>
        <v>2</v>
      </c>
      <c r="H152" s="22">
        <f>if(D152&lt;&gt;"",if(ISerror(value(G152)),sumif(axle!A:A,E152,axle!D:D),sumif(axle!A:A,E152,axle!C:C)),"")</f>
        <v>8</v>
      </c>
      <c r="I152" s="23">
        <f>if(ISerror(value(G152)),sumif(axle!E:E,F152,axle!G:G),sumif(axle!E:E,F152,axle!F:F))</f>
        <v>4.3</v>
      </c>
      <c r="J152" s="24">
        <f>sumif(axle!H:H,G152,axle!I:I)</f>
        <v>2</v>
      </c>
      <c r="K152" s="24" t="str">
        <f>if(sumif(axle!H:H,G152,axle!J:J)=1,"LSD","")</f>
        <v/>
      </c>
    </row>
    <row r="153">
      <c r="A153" s="1" t="s">
        <v>307</v>
      </c>
      <c r="B153" s="1" t="s">
        <v>371</v>
      </c>
      <c r="C153" s="6"/>
      <c r="D153" s="4" t="s">
        <v>375</v>
      </c>
      <c r="E153" s="20" t="str">
        <f t="shared" si="1"/>
        <v>G</v>
      </c>
      <c r="F153" s="20" t="str">
        <f t="shared" si="2"/>
        <v>28</v>
      </c>
      <c r="G153" s="21" t="str">
        <f t="shared" si="3"/>
        <v>2</v>
      </c>
      <c r="H153" s="22">
        <f>if(D153&lt;&gt;"",if(ISerror(value(G153)),sumif(axle!A:A,E153,axle!D:D),sumif(axle!A:A,E153,axle!C:C)),"")</f>
        <v>8</v>
      </c>
      <c r="I153" s="23">
        <f>if(ISerror(value(G153)),sumif(axle!E:E,F153,axle!G:G),sumif(axle!E:E,F153,axle!F:F))</f>
        <v>4.3</v>
      </c>
      <c r="J153" s="24">
        <f>sumif(axle!H:H,G153,axle!I:I)</f>
        <v>2</v>
      </c>
      <c r="K153" s="24" t="str">
        <f>if(sumif(axle!H:H,G153,axle!J:J)=1,"LSD","")</f>
        <v/>
      </c>
    </row>
    <row r="154">
      <c r="A154" s="1" t="s">
        <v>307</v>
      </c>
      <c r="B154" s="1" t="s">
        <v>377</v>
      </c>
      <c r="C154" s="6"/>
      <c r="D154" s="4" t="s">
        <v>375</v>
      </c>
      <c r="E154" s="20" t="str">
        <f t="shared" si="1"/>
        <v>G</v>
      </c>
      <c r="F154" s="20" t="str">
        <f t="shared" si="2"/>
        <v>28</v>
      </c>
      <c r="G154" s="21" t="str">
        <f t="shared" si="3"/>
        <v>2</v>
      </c>
      <c r="H154" s="22">
        <f>if(D154&lt;&gt;"",if(ISerror(value(G154)),sumif(axle!A:A,E154,axle!D:D),sumif(axle!A:A,E154,axle!C:C)),"")</f>
        <v>8</v>
      </c>
      <c r="I154" s="23">
        <f>if(ISerror(value(G154)),sumif(axle!E:E,F154,axle!G:G),sumif(axle!E:E,F154,axle!F:F))</f>
        <v>4.3</v>
      </c>
      <c r="J154" s="24">
        <f>sumif(axle!H:H,G154,axle!I:I)</f>
        <v>2</v>
      </c>
      <c r="K154" s="24" t="str">
        <f>if(sumif(axle!H:H,G154,axle!J:J)=1,"LSD","")</f>
        <v/>
      </c>
    </row>
    <row r="155">
      <c r="A155" s="1" t="s">
        <v>307</v>
      </c>
      <c r="B155" s="1" t="s">
        <v>378</v>
      </c>
      <c r="C155" s="6"/>
      <c r="D155" s="4" t="s">
        <v>375</v>
      </c>
      <c r="E155" s="20" t="str">
        <f t="shared" si="1"/>
        <v>G</v>
      </c>
      <c r="F155" s="20" t="str">
        <f t="shared" si="2"/>
        <v>28</v>
      </c>
      <c r="G155" s="21" t="str">
        <f t="shared" si="3"/>
        <v>2</v>
      </c>
      <c r="H155" s="22">
        <f>if(D155&lt;&gt;"",if(ISerror(value(G155)),sumif(axle!A:A,E155,axle!D:D),sumif(axle!A:A,E155,axle!C:C)),"")</f>
        <v>8</v>
      </c>
      <c r="I155" s="23">
        <f>if(ISerror(value(G155)),sumif(axle!E:E,F155,axle!G:G),sumif(axle!E:E,F155,axle!F:F))</f>
        <v>4.3</v>
      </c>
      <c r="J155" s="24">
        <f>sumif(axle!H:H,G155,axle!I:I)</f>
        <v>2</v>
      </c>
      <c r="K155" s="24" t="str">
        <f>if(sumif(axle!H:H,G155,axle!J:J)=1,"LSD","")</f>
        <v/>
      </c>
    </row>
    <row r="156">
      <c r="A156" s="1" t="s">
        <v>307</v>
      </c>
      <c r="B156" s="1" t="s">
        <v>379</v>
      </c>
      <c r="C156" s="6"/>
      <c r="D156" s="4" t="s">
        <v>375</v>
      </c>
      <c r="E156" s="20" t="str">
        <f t="shared" si="1"/>
        <v>G</v>
      </c>
      <c r="F156" s="20" t="str">
        <f t="shared" si="2"/>
        <v>28</v>
      </c>
      <c r="G156" s="21" t="str">
        <f t="shared" si="3"/>
        <v>2</v>
      </c>
      <c r="H156" s="22">
        <f>if(D156&lt;&gt;"",if(ISerror(value(G156)),sumif(axle!A:A,E156,axle!D:D),sumif(axle!A:A,E156,axle!C:C)),"")</f>
        <v>8</v>
      </c>
      <c r="I156" s="23">
        <f>if(ISerror(value(G156)),sumif(axle!E:E,F156,axle!G:G),sumif(axle!E:E,F156,axle!F:F))</f>
        <v>4.3</v>
      </c>
      <c r="J156" s="24">
        <f>sumif(axle!H:H,G156,axle!I:I)</f>
        <v>2</v>
      </c>
      <c r="K156" s="24" t="str">
        <f>if(sumif(axle!H:H,G156,axle!J:J)=1,"LSD","")</f>
        <v/>
      </c>
    </row>
    <row r="157">
      <c r="A157" s="1" t="s">
        <v>307</v>
      </c>
      <c r="B157" s="1" t="s">
        <v>380</v>
      </c>
      <c r="C157" s="6"/>
      <c r="D157" s="4" t="s">
        <v>375</v>
      </c>
      <c r="E157" s="20" t="str">
        <f t="shared" si="1"/>
        <v>G</v>
      </c>
      <c r="F157" s="20" t="str">
        <f t="shared" si="2"/>
        <v>28</v>
      </c>
      <c r="G157" s="21" t="str">
        <f t="shared" si="3"/>
        <v>2</v>
      </c>
      <c r="H157" s="22">
        <f>if(D157&lt;&gt;"",if(ISerror(value(G157)),sumif(axle!A:A,E157,axle!D:D),sumif(axle!A:A,E157,axle!C:C)),"")</f>
        <v>8</v>
      </c>
      <c r="I157" s="23">
        <f>if(ISerror(value(G157)),sumif(axle!E:E,F157,axle!G:G),sumif(axle!E:E,F157,axle!F:F))</f>
        <v>4.3</v>
      </c>
      <c r="J157" s="24">
        <f>sumif(axle!H:H,G157,axle!I:I)</f>
        <v>2</v>
      </c>
      <c r="K157" s="24" t="str">
        <f>if(sumif(axle!H:H,G157,axle!J:J)=1,"LSD","")</f>
        <v/>
      </c>
    </row>
    <row r="158">
      <c r="A158" s="1" t="s">
        <v>273</v>
      </c>
      <c r="B158" s="1" t="s">
        <v>381</v>
      </c>
      <c r="C158" s="6"/>
      <c r="D158" s="4" t="s">
        <v>375</v>
      </c>
      <c r="E158" s="20" t="str">
        <f t="shared" si="1"/>
        <v>G</v>
      </c>
      <c r="F158" s="20" t="str">
        <f t="shared" si="2"/>
        <v>28</v>
      </c>
      <c r="G158" s="21" t="str">
        <f t="shared" si="3"/>
        <v>2</v>
      </c>
      <c r="H158" s="22">
        <f>if(D158&lt;&gt;"",if(ISerror(value(G158)),sumif(axle!A:A,E158,axle!D:D),sumif(axle!A:A,E158,axle!C:C)),"")</f>
        <v>8</v>
      </c>
      <c r="I158" s="23">
        <f>if(ISerror(value(G158)),sumif(axle!E:E,F158,axle!G:G),sumif(axle!E:E,F158,axle!F:F))</f>
        <v>4.3</v>
      </c>
      <c r="J158" s="24">
        <f>sumif(axle!H:H,G158,axle!I:I)</f>
        <v>2</v>
      </c>
      <c r="K158" s="24" t="str">
        <f>if(sumif(axle!H:H,G158,axle!J:J)=1,"LSD","")</f>
        <v/>
      </c>
    </row>
    <row r="159">
      <c r="A159" s="1" t="s">
        <v>273</v>
      </c>
      <c r="B159" s="1" t="s">
        <v>382</v>
      </c>
      <c r="C159" s="6" t="s">
        <v>383</v>
      </c>
      <c r="D159" s="4" t="s">
        <v>375</v>
      </c>
      <c r="E159" s="20" t="str">
        <f t="shared" si="1"/>
        <v>G</v>
      </c>
      <c r="F159" s="20" t="str">
        <f t="shared" si="2"/>
        <v>28</v>
      </c>
      <c r="G159" s="21" t="str">
        <f t="shared" si="3"/>
        <v>2</v>
      </c>
      <c r="H159" s="22">
        <f>if(D159&lt;&gt;"",if(ISerror(value(G159)),sumif(axle!A:A,E159,axle!D:D),sumif(axle!A:A,E159,axle!C:C)),"")</f>
        <v>8</v>
      </c>
      <c r="I159" s="23">
        <f>if(ISerror(value(G159)),sumif(axle!E:E,F159,axle!G:G),sumif(axle!E:E,F159,axle!F:F))</f>
        <v>4.3</v>
      </c>
      <c r="J159" s="24">
        <f>sumif(axle!H:H,G159,axle!I:I)</f>
        <v>2</v>
      </c>
      <c r="K159" s="24" t="str">
        <f>if(sumif(axle!H:H,G159,axle!J:J)=1,"LSD","")</f>
        <v/>
      </c>
    </row>
    <row r="160">
      <c r="A160" s="1" t="s">
        <v>336</v>
      </c>
      <c r="B160" s="1" t="s">
        <v>373</v>
      </c>
      <c r="C160" s="6"/>
      <c r="D160" s="4" t="s">
        <v>375</v>
      </c>
      <c r="E160" s="20" t="str">
        <f t="shared" si="1"/>
        <v>G</v>
      </c>
      <c r="F160" s="20" t="str">
        <f t="shared" si="2"/>
        <v>28</v>
      </c>
      <c r="G160" s="21" t="str">
        <f t="shared" si="3"/>
        <v>2</v>
      </c>
      <c r="H160" s="22">
        <f>if(D160&lt;&gt;"",if(ISerror(value(G160)),sumif(axle!A:A,E160,axle!D:D),sumif(axle!A:A,E160,axle!C:C)),"")</f>
        <v>8</v>
      </c>
      <c r="I160" s="23">
        <f>if(ISerror(value(G160)),sumif(axle!E:E,F160,axle!G:G),sumif(axle!E:E,F160,axle!F:F))</f>
        <v>4.3</v>
      </c>
      <c r="J160" s="24">
        <f>sumif(axle!H:H,G160,axle!I:I)</f>
        <v>2</v>
      </c>
      <c r="K160" s="24" t="str">
        <f>if(sumif(axle!H:H,G160,axle!J:J)=1,"LSD","")</f>
        <v/>
      </c>
    </row>
    <row r="161">
      <c r="A161" s="1" t="s">
        <v>336</v>
      </c>
      <c r="B161" s="1" t="s">
        <v>374</v>
      </c>
      <c r="C161" s="6"/>
      <c r="D161" s="4" t="s">
        <v>375</v>
      </c>
      <c r="E161" s="20" t="str">
        <f t="shared" si="1"/>
        <v>G</v>
      </c>
      <c r="F161" s="20" t="str">
        <f t="shared" si="2"/>
        <v>28</v>
      </c>
      <c r="G161" s="21" t="str">
        <f t="shared" si="3"/>
        <v>2</v>
      </c>
      <c r="H161" s="22">
        <f>if(D161&lt;&gt;"",if(ISerror(value(G161)),sumif(axle!A:A,E161,axle!D:D),sumif(axle!A:A,E161,axle!C:C)),"")</f>
        <v>8</v>
      </c>
      <c r="I161" s="23">
        <f>if(ISerror(value(G161)),sumif(axle!E:E,F161,axle!G:G),sumif(axle!E:E,F161,axle!F:F))</f>
        <v>4.3</v>
      </c>
      <c r="J161" s="24">
        <f>sumif(axle!H:H,G161,axle!I:I)</f>
        <v>2</v>
      </c>
      <c r="K161" s="24" t="str">
        <f>if(sumif(axle!H:H,G161,axle!J:J)=1,"LSD","")</f>
        <v/>
      </c>
    </row>
    <row r="162">
      <c r="A162" s="1" t="s">
        <v>337</v>
      </c>
      <c r="B162" s="1" t="s">
        <v>384</v>
      </c>
      <c r="C162" s="6"/>
      <c r="D162" s="4" t="s">
        <v>385</v>
      </c>
      <c r="E162" s="20" t="str">
        <f t="shared" si="1"/>
        <v>G</v>
      </c>
      <c r="F162" s="20" t="str">
        <f t="shared" si="2"/>
        <v>25</v>
      </c>
      <c r="G162" s="21" t="str">
        <f t="shared" si="3"/>
        <v>5</v>
      </c>
      <c r="H162" s="22">
        <f>if(D162&lt;&gt;"",if(ISerror(value(G162)),sumif(axle!A:A,E162,axle!D:D),sumif(axle!A:A,E162,axle!C:C)),"")</f>
        <v>8</v>
      </c>
      <c r="I162" s="23">
        <f>if(ISerror(value(G162)),sumif(axle!E:E,F162,axle!G:G),sumif(axle!E:E,F162,axle!F:F))</f>
        <v>4.556</v>
      </c>
      <c r="J162" s="24">
        <f>sumif(axle!H:H,G162,axle!I:I)</f>
        <v>4</v>
      </c>
      <c r="K162" s="24" t="str">
        <f>if(sumif(axle!H:H,G162,axle!J:J)=1,"LSD","")</f>
        <v>LSD</v>
      </c>
    </row>
    <row r="163">
      <c r="A163" s="1" t="s">
        <v>337</v>
      </c>
      <c r="B163" s="1" t="s">
        <v>386</v>
      </c>
      <c r="C163" s="6"/>
      <c r="D163" s="4" t="s">
        <v>385</v>
      </c>
      <c r="E163" s="20" t="str">
        <f t="shared" si="1"/>
        <v>G</v>
      </c>
      <c r="F163" s="20" t="str">
        <f t="shared" si="2"/>
        <v>25</v>
      </c>
      <c r="G163" s="21" t="str">
        <f t="shared" si="3"/>
        <v>5</v>
      </c>
      <c r="H163" s="22">
        <f>if(D163&lt;&gt;"",if(ISerror(value(G163)),sumif(axle!A:A,E163,axle!D:D),sumif(axle!A:A,E163,axle!C:C)),"")</f>
        <v>8</v>
      </c>
      <c r="I163" s="23">
        <f>if(ISerror(value(G163)),sumif(axle!E:E,F163,axle!G:G),sumif(axle!E:E,F163,axle!F:F))</f>
        <v>4.556</v>
      </c>
      <c r="J163" s="24">
        <f>sumif(axle!H:H,G163,axle!I:I)</f>
        <v>4</v>
      </c>
      <c r="K163" s="24" t="str">
        <f>if(sumif(axle!H:H,G163,axle!J:J)=1,"LSD","")</f>
        <v>LSD</v>
      </c>
    </row>
    <row r="164">
      <c r="A164" s="1" t="s">
        <v>232</v>
      </c>
      <c r="B164" s="1" t="s">
        <v>258</v>
      </c>
      <c r="C164" s="6"/>
      <c r="D164" s="4" t="s">
        <v>385</v>
      </c>
      <c r="E164" s="20" t="str">
        <f t="shared" si="1"/>
        <v>G</v>
      </c>
      <c r="F164" s="20" t="str">
        <f t="shared" si="2"/>
        <v>25</v>
      </c>
      <c r="G164" s="21" t="str">
        <f t="shared" si="3"/>
        <v>5</v>
      </c>
      <c r="H164" s="22">
        <f>if(D164&lt;&gt;"",if(ISerror(value(G164)),sumif(axle!A:A,E164,axle!D:D),sumif(axle!A:A,E164,axle!C:C)),"")</f>
        <v>8</v>
      </c>
      <c r="I164" s="23">
        <f>if(ISerror(value(G164)),sumif(axle!E:E,F164,axle!G:G),sumif(axle!E:E,F164,axle!F:F))</f>
        <v>4.556</v>
      </c>
      <c r="J164" s="24">
        <f>sumif(axle!H:H,G164,axle!I:I)</f>
        <v>4</v>
      </c>
      <c r="K164" s="24" t="str">
        <f>if(sumif(axle!H:H,G164,axle!J:J)=1,"LSD","")</f>
        <v>LSD</v>
      </c>
    </row>
    <row r="165">
      <c r="A165" s="1" t="s">
        <v>387</v>
      </c>
      <c r="B165" s="1" t="s">
        <v>258</v>
      </c>
      <c r="C165" s="6"/>
      <c r="D165" s="4" t="s">
        <v>385</v>
      </c>
      <c r="E165" s="20" t="str">
        <f t="shared" si="1"/>
        <v>G</v>
      </c>
      <c r="F165" s="20" t="str">
        <f t="shared" si="2"/>
        <v>25</v>
      </c>
      <c r="G165" s="21" t="str">
        <f t="shared" si="3"/>
        <v>5</v>
      </c>
      <c r="H165" s="22">
        <f>if(D165&lt;&gt;"",if(ISerror(value(G165)),sumif(axle!A:A,E165,axle!D:D),sumif(axle!A:A,E165,axle!C:C)),"")</f>
        <v>8</v>
      </c>
      <c r="I165" s="23">
        <f>if(ISerror(value(G165)),sumif(axle!E:E,F165,axle!G:G),sumif(axle!E:E,F165,axle!F:F))</f>
        <v>4.556</v>
      </c>
      <c r="J165" s="24">
        <f>sumif(axle!H:H,G165,axle!I:I)</f>
        <v>4</v>
      </c>
      <c r="K165" s="24" t="str">
        <f>if(sumif(axle!H:H,G165,axle!J:J)=1,"LSD","")</f>
        <v>LSD</v>
      </c>
    </row>
    <row r="166">
      <c r="A166" s="1" t="s">
        <v>388</v>
      </c>
      <c r="B166" s="1" t="s">
        <v>258</v>
      </c>
      <c r="C166" s="6"/>
      <c r="D166" s="4" t="s">
        <v>385</v>
      </c>
      <c r="E166" s="20" t="str">
        <f t="shared" si="1"/>
        <v>G</v>
      </c>
      <c r="F166" s="20" t="str">
        <f t="shared" si="2"/>
        <v>25</v>
      </c>
      <c r="G166" s="21" t="str">
        <f t="shared" si="3"/>
        <v>5</v>
      </c>
      <c r="H166" s="22">
        <f>if(D166&lt;&gt;"",if(ISerror(value(G166)),sumif(axle!A:A,E166,axle!D:D),sumif(axle!A:A,E166,axle!C:C)),"")</f>
        <v>8</v>
      </c>
      <c r="I166" s="23">
        <f>if(ISerror(value(G166)),sumif(axle!E:E,F166,axle!G:G),sumif(axle!E:E,F166,axle!F:F))</f>
        <v>4.556</v>
      </c>
      <c r="J166" s="24">
        <f>sumif(axle!H:H,G166,axle!I:I)</f>
        <v>4</v>
      </c>
      <c r="K166" s="24" t="str">
        <f>if(sumif(axle!H:H,G166,axle!J:J)=1,"LSD","")</f>
        <v>LSD</v>
      </c>
    </row>
    <row r="167">
      <c r="A167" s="1" t="s">
        <v>389</v>
      </c>
      <c r="B167" s="1" t="s">
        <v>258</v>
      </c>
      <c r="C167" s="6"/>
      <c r="D167" s="4" t="s">
        <v>385</v>
      </c>
      <c r="E167" s="20" t="str">
        <f t="shared" si="1"/>
        <v>G</v>
      </c>
      <c r="F167" s="20" t="str">
        <f t="shared" si="2"/>
        <v>25</v>
      </c>
      <c r="G167" s="21" t="str">
        <f t="shared" si="3"/>
        <v>5</v>
      </c>
      <c r="H167" s="22">
        <f>if(D167&lt;&gt;"",if(ISerror(value(G167)),sumif(axle!A:A,E167,axle!D:D),sumif(axle!A:A,E167,axle!C:C)),"")</f>
        <v>8</v>
      </c>
      <c r="I167" s="23">
        <f>if(ISerror(value(G167)),sumif(axle!E:E,F167,axle!G:G),sumif(axle!E:E,F167,axle!F:F))</f>
        <v>4.556</v>
      </c>
      <c r="J167" s="24">
        <f>sumif(axle!H:H,G167,axle!I:I)</f>
        <v>4</v>
      </c>
      <c r="K167" s="24" t="str">
        <f>if(sumif(axle!H:H,G167,axle!J:J)=1,"LSD","")</f>
        <v>LSD</v>
      </c>
    </row>
    <row r="168">
      <c r="A168" s="1" t="s">
        <v>366</v>
      </c>
      <c r="B168" s="1" t="s">
        <v>384</v>
      </c>
      <c r="C168" s="6"/>
      <c r="D168" s="4" t="s">
        <v>385</v>
      </c>
      <c r="E168" s="20" t="str">
        <f t="shared" si="1"/>
        <v>G</v>
      </c>
      <c r="F168" s="20" t="str">
        <f t="shared" si="2"/>
        <v>25</v>
      </c>
      <c r="G168" s="21" t="str">
        <f t="shared" si="3"/>
        <v>5</v>
      </c>
      <c r="H168" s="22">
        <f>if(D168&lt;&gt;"",if(ISerror(value(G168)),sumif(axle!A:A,E168,axle!D:D),sumif(axle!A:A,E168,axle!C:C)),"")</f>
        <v>8</v>
      </c>
      <c r="I168" s="23">
        <f>if(ISerror(value(G168)),sumif(axle!E:E,F168,axle!G:G),sumif(axle!E:E,F168,axle!F:F))</f>
        <v>4.556</v>
      </c>
      <c r="J168" s="24">
        <f>sumif(axle!H:H,G168,axle!I:I)</f>
        <v>4</v>
      </c>
      <c r="K168" s="24" t="str">
        <f>if(sumif(axle!H:H,G168,axle!J:J)=1,"LSD","")</f>
        <v>LSD</v>
      </c>
    </row>
    <row r="169">
      <c r="A169" s="1" t="s">
        <v>366</v>
      </c>
      <c r="B169" s="1" t="s">
        <v>386</v>
      </c>
      <c r="C169" s="6"/>
      <c r="D169" s="4" t="s">
        <v>385</v>
      </c>
      <c r="E169" s="20" t="str">
        <f t="shared" si="1"/>
        <v>G</v>
      </c>
      <c r="F169" s="20" t="str">
        <f t="shared" si="2"/>
        <v>25</v>
      </c>
      <c r="G169" s="21" t="str">
        <f t="shared" si="3"/>
        <v>5</v>
      </c>
      <c r="H169" s="22">
        <f>if(D169&lt;&gt;"",if(ISerror(value(G169)),sumif(axle!A:A,E169,axle!D:D),sumif(axle!A:A,E169,axle!C:C)),"")</f>
        <v>8</v>
      </c>
      <c r="I169" s="23">
        <f>if(ISerror(value(G169)),sumif(axle!E:E,F169,axle!G:G),sumif(axle!E:E,F169,axle!F:F))</f>
        <v>4.556</v>
      </c>
      <c r="J169" s="24">
        <f>sumif(axle!H:H,G169,axle!I:I)</f>
        <v>4</v>
      </c>
      <c r="K169" s="24" t="str">
        <f>if(sumif(axle!H:H,G169,axle!J:J)=1,"LSD","")</f>
        <v>LSD</v>
      </c>
    </row>
    <row r="170">
      <c r="A170" s="1" t="s">
        <v>292</v>
      </c>
      <c r="B170" s="1" t="s">
        <v>390</v>
      </c>
      <c r="C170" s="6"/>
      <c r="D170" s="4" t="s">
        <v>391</v>
      </c>
      <c r="E170" s="20" t="str">
        <f t="shared" si="1"/>
        <v>G</v>
      </c>
      <c r="F170" s="20" t="str">
        <f t="shared" si="2"/>
        <v>25</v>
      </c>
      <c r="G170" s="21" t="str">
        <f t="shared" si="3"/>
        <v>4</v>
      </c>
      <c r="H170" s="22">
        <f>if(D170&lt;&gt;"",if(ISerror(value(G170)),sumif(axle!A:A,E170,axle!D:D),sumif(axle!A:A,E170,axle!C:C)),"")</f>
        <v>8</v>
      </c>
      <c r="I170" s="23">
        <f>if(ISerror(value(G170)),sumif(axle!E:E,F170,axle!G:G),sumif(axle!E:E,F170,axle!F:F))</f>
        <v>4.556</v>
      </c>
      <c r="J170" s="24">
        <f>sumif(axle!H:H,G170,axle!I:I)</f>
        <v>4</v>
      </c>
      <c r="K170" s="24" t="str">
        <f>if(sumif(axle!H:H,G170,axle!J:J)=1,"LSD","")</f>
        <v/>
      </c>
    </row>
    <row r="171">
      <c r="A171" s="1" t="s">
        <v>291</v>
      </c>
      <c r="B171" s="1" t="s">
        <v>390</v>
      </c>
      <c r="C171" s="6"/>
      <c r="D171" s="4" t="s">
        <v>385</v>
      </c>
      <c r="E171" s="20" t="str">
        <f t="shared" si="1"/>
        <v>G</v>
      </c>
      <c r="F171" s="20" t="str">
        <f t="shared" si="2"/>
        <v>25</v>
      </c>
      <c r="G171" s="21" t="str">
        <f t="shared" si="3"/>
        <v>5</v>
      </c>
      <c r="H171" s="22">
        <f>if(D171&lt;&gt;"",if(ISerror(value(G171)),sumif(axle!A:A,E171,axle!D:D),sumif(axle!A:A,E171,axle!C:C)),"")</f>
        <v>8</v>
      </c>
      <c r="I171" s="23">
        <f>if(ISerror(value(G171)),sumif(axle!E:E,F171,axle!G:G),sumif(axle!E:E,F171,axle!F:F))</f>
        <v>4.556</v>
      </c>
      <c r="J171" s="24">
        <f>sumif(axle!H:H,G171,axle!I:I)</f>
        <v>4</v>
      </c>
      <c r="K171" s="24" t="str">
        <f>if(sumif(axle!H:H,G171,axle!J:J)=1,"LSD","")</f>
        <v>LSD</v>
      </c>
    </row>
    <row r="172">
      <c r="A172" s="1" t="s">
        <v>307</v>
      </c>
      <c r="B172" s="1" t="s">
        <v>392</v>
      </c>
      <c r="C172" s="6"/>
      <c r="D172" s="4" t="s">
        <v>393</v>
      </c>
      <c r="E172" s="20" t="str">
        <f t="shared" si="1"/>
        <v>G</v>
      </c>
      <c r="F172" s="20" t="str">
        <f t="shared" si="2"/>
        <v>25</v>
      </c>
      <c r="G172" s="21" t="str">
        <f t="shared" si="3"/>
        <v>2</v>
      </c>
      <c r="H172" s="22">
        <f>if(D172&lt;&gt;"",if(ISerror(value(G172)),sumif(axle!A:A,E172,axle!D:D),sumif(axle!A:A,E172,axle!C:C)),"")</f>
        <v>8</v>
      </c>
      <c r="I172" s="23">
        <f>if(ISerror(value(G172)),sumif(axle!E:E,F172,axle!G:G),sumif(axle!E:E,F172,axle!F:F))</f>
        <v>4.556</v>
      </c>
      <c r="J172" s="24">
        <f>sumif(axle!H:H,G172,axle!I:I)</f>
        <v>2</v>
      </c>
      <c r="K172" s="24" t="str">
        <f>if(sumif(axle!H:H,G172,axle!J:J)=1,"LSD","")</f>
        <v/>
      </c>
    </row>
    <row r="173">
      <c r="A173" s="1" t="s">
        <v>307</v>
      </c>
      <c r="B173" s="1" t="s">
        <v>384</v>
      </c>
      <c r="C173" s="6"/>
      <c r="D173" s="4" t="s">
        <v>393</v>
      </c>
      <c r="E173" s="20" t="str">
        <f t="shared" si="1"/>
        <v>G</v>
      </c>
      <c r="F173" s="20" t="str">
        <f t="shared" si="2"/>
        <v>25</v>
      </c>
      <c r="G173" s="21" t="str">
        <f t="shared" si="3"/>
        <v>2</v>
      </c>
      <c r="H173" s="22">
        <f>if(D173&lt;&gt;"",if(ISerror(value(G173)),sumif(axle!A:A,E173,axle!D:D),sumif(axle!A:A,E173,axle!C:C)),"")</f>
        <v>8</v>
      </c>
      <c r="I173" s="23">
        <f>if(ISerror(value(G173)),sumif(axle!E:E,F173,axle!G:G),sumif(axle!E:E,F173,axle!F:F))</f>
        <v>4.556</v>
      </c>
      <c r="J173" s="24">
        <f>sumif(axle!H:H,G173,axle!I:I)</f>
        <v>2</v>
      </c>
      <c r="K173" s="24" t="str">
        <f>if(sumif(axle!H:H,G173,axle!J:J)=1,"LSD","")</f>
        <v/>
      </c>
    </row>
    <row r="174">
      <c r="A174" s="1" t="s">
        <v>307</v>
      </c>
      <c r="B174" s="1" t="s">
        <v>386</v>
      </c>
      <c r="C174" s="6"/>
      <c r="D174" s="4" t="s">
        <v>393</v>
      </c>
      <c r="E174" s="20" t="str">
        <f t="shared" si="1"/>
        <v>G</v>
      </c>
      <c r="F174" s="20" t="str">
        <f t="shared" si="2"/>
        <v>25</v>
      </c>
      <c r="G174" s="21" t="str">
        <f t="shared" si="3"/>
        <v>2</v>
      </c>
      <c r="H174" s="22">
        <f>if(D174&lt;&gt;"",if(ISerror(value(G174)),sumif(axle!A:A,E174,axle!D:D),sumif(axle!A:A,E174,axle!C:C)),"")</f>
        <v>8</v>
      </c>
      <c r="I174" s="23">
        <f>if(ISerror(value(G174)),sumif(axle!E:E,F174,axle!G:G),sumif(axle!E:E,F174,axle!F:F))</f>
        <v>4.556</v>
      </c>
      <c r="J174" s="24">
        <f>sumif(axle!H:H,G174,axle!I:I)</f>
        <v>2</v>
      </c>
      <c r="K174" s="24" t="str">
        <f>if(sumif(axle!H:H,G174,axle!J:J)=1,"LSD","")</f>
        <v/>
      </c>
    </row>
    <row r="175">
      <c r="A175" s="1" t="s">
        <v>307</v>
      </c>
      <c r="B175" s="1" t="s">
        <v>262</v>
      </c>
      <c r="C175" s="6"/>
      <c r="D175" s="4" t="s">
        <v>393</v>
      </c>
      <c r="E175" s="20" t="str">
        <f t="shared" si="1"/>
        <v>G</v>
      </c>
      <c r="F175" s="20" t="str">
        <f t="shared" si="2"/>
        <v>25</v>
      </c>
      <c r="G175" s="21" t="str">
        <f t="shared" si="3"/>
        <v>2</v>
      </c>
      <c r="H175" s="22">
        <f>if(D175&lt;&gt;"",if(ISerror(value(G175)),sumif(axle!A:A,E175,axle!D:D),sumif(axle!A:A,E175,axle!C:C)),"")</f>
        <v>8</v>
      </c>
      <c r="I175" s="23">
        <f>if(ISerror(value(G175)),sumif(axle!E:E,F175,axle!G:G),sumif(axle!E:E,F175,axle!F:F))</f>
        <v>4.556</v>
      </c>
      <c r="J175" s="24">
        <f>sumif(axle!H:H,G175,axle!I:I)</f>
        <v>2</v>
      </c>
      <c r="K175" s="24" t="str">
        <f>if(sumif(axle!H:H,G175,axle!J:J)=1,"LSD","")</f>
        <v/>
      </c>
    </row>
    <row r="176">
      <c r="A176" s="1" t="s">
        <v>394</v>
      </c>
      <c r="B176" s="1" t="s">
        <v>392</v>
      </c>
      <c r="C176" s="6"/>
      <c r="D176" s="4" t="s">
        <v>393</v>
      </c>
      <c r="E176" s="20" t="str">
        <f t="shared" si="1"/>
        <v>G</v>
      </c>
      <c r="F176" s="20" t="str">
        <f t="shared" si="2"/>
        <v>25</v>
      </c>
      <c r="G176" s="21" t="str">
        <f t="shared" si="3"/>
        <v>2</v>
      </c>
      <c r="H176" s="22">
        <f>if(D176&lt;&gt;"",if(ISerror(value(G176)),sumif(axle!A:A,E176,axle!D:D),sumif(axle!A:A,E176,axle!C:C)),"")</f>
        <v>8</v>
      </c>
      <c r="I176" s="23">
        <f>if(ISerror(value(G176)),sumif(axle!E:E,F176,axle!G:G),sumif(axle!E:E,F176,axle!F:F))</f>
        <v>4.556</v>
      </c>
      <c r="J176" s="24">
        <f>sumif(axle!H:H,G176,axle!I:I)</f>
        <v>2</v>
      </c>
      <c r="K176" s="24" t="str">
        <f>if(sumif(axle!H:H,G176,axle!J:J)=1,"LSD","")</f>
        <v/>
      </c>
    </row>
    <row r="177">
      <c r="A177" s="1" t="s">
        <v>273</v>
      </c>
      <c r="B177" s="1" t="s">
        <v>395</v>
      </c>
      <c r="C177" s="6"/>
      <c r="D177" s="4" t="s">
        <v>393</v>
      </c>
      <c r="E177" s="20" t="str">
        <f t="shared" si="1"/>
        <v>G</v>
      </c>
      <c r="F177" s="20" t="str">
        <f t="shared" si="2"/>
        <v>25</v>
      </c>
      <c r="G177" s="21" t="str">
        <f t="shared" si="3"/>
        <v>2</v>
      </c>
      <c r="H177" s="22">
        <f>if(D177&lt;&gt;"",if(ISerror(value(G177)),sumif(axle!A:A,E177,axle!D:D),sumif(axle!A:A,E177,axle!C:C)),"")</f>
        <v>8</v>
      </c>
      <c r="I177" s="23">
        <f>if(ISerror(value(G177)),sumif(axle!E:E,F177,axle!G:G),sumif(axle!E:E,F177,axle!F:F))</f>
        <v>4.556</v>
      </c>
      <c r="J177" s="24">
        <f>sumif(axle!H:H,G177,axle!I:I)</f>
        <v>2</v>
      </c>
      <c r="K177" s="24" t="str">
        <f>if(sumif(axle!H:H,G177,axle!J:J)=1,"LSD","")</f>
        <v/>
      </c>
    </row>
    <row r="178">
      <c r="A178" s="1" t="s">
        <v>292</v>
      </c>
      <c r="B178" s="1" t="s">
        <v>396</v>
      </c>
      <c r="C178" s="6" t="s">
        <v>397</v>
      </c>
      <c r="D178" s="4" t="s">
        <v>398</v>
      </c>
      <c r="E178" s="20" t="str">
        <f t="shared" si="1"/>
        <v>G</v>
      </c>
      <c r="F178" s="20" t="str">
        <f t="shared" si="2"/>
        <v>14</v>
      </c>
      <c r="G178" s="21" t="str">
        <f t="shared" si="3"/>
        <v>5</v>
      </c>
      <c r="H178" s="22">
        <f>if(D178&lt;&gt;"",if(ISerror(value(G178)),sumif(axle!A:A,E178,axle!D:D),sumif(axle!A:A,E178,axle!C:C)),"")</f>
        <v>8</v>
      </c>
      <c r="I178" s="23">
        <f>if(ISerror(value(G178)),sumif(axle!E:E,F178,axle!G:G),sumif(axle!E:E,F178,axle!F:F))</f>
        <v>4.875</v>
      </c>
      <c r="J178" s="24">
        <f>sumif(axle!H:H,G178,axle!I:I)</f>
        <v>4</v>
      </c>
      <c r="K178" s="24" t="str">
        <f>if(sumif(axle!H:H,G178,axle!J:J)=1,"LSD","")</f>
        <v>LSD</v>
      </c>
    </row>
    <row r="179">
      <c r="A179" s="1" t="s">
        <v>292</v>
      </c>
      <c r="B179" s="1" t="s">
        <v>399</v>
      </c>
      <c r="C179" s="6"/>
      <c r="D179" s="4" t="s">
        <v>400</v>
      </c>
      <c r="E179" s="20" t="str">
        <f t="shared" si="1"/>
        <v>G</v>
      </c>
      <c r="F179" s="20" t="str">
        <f t="shared" si="2"/>
        <v>14</v>
      </c>
      <c r="G179" s="21" t="str">
        <f t="shared" si="3"/>
        <v>4</v>
      </c>
      <c r="H179" s="22">
        <f>if(D179&lt;&gt;"",if(ISerror(value(G179)),sumif(axle!A:A,E179,axle!D:D),sumif(axle!A:A,E179,axle!C:C)),"")</f>
        <v>8</v>
      </c>
      <c r="I179" s="23">
        <f>if(ISerror(value(G179)),sumif(axle!E:E,F179,axle!G:G),sumif(axle!E:E,F179,axle!F:F))</f>
        <v>4.875</v>
      </c>
      <c r="J179" s="24">
        <f>sumif(axle!H:H,G179,axle!I:I)</f>
        <v>4</v>
      </c>
      <c r="K179" s="24" t="str">
        <f>if(sumif(axle!H:H,G179,axle!J:J)=1,"LSD","")</f>
        <v/>
      </c>
    </row>
    <row r="180">
      <c r="A180" s="1" t="s">
        <v>292</v>
      </c>
      <c r="B180" s="1" t="s">
        <v>401</v>
      </c>
      <c r="C180" s="6"/>
      <c r="D180" s="4" t="s">
        <v>400</v>
      </c>
      <c r="E180" s="20" t="str">
        <f t="shared" si="1"/>
        <v>G</v>
      </c>
      <c r="F180" s="20" t="str">
        <f t="shared" si="2"/>
        <v>14</v>
      </c>
      <c r="G180" s="21" t="str">
        <f t="shared" si="3"/>
        <v>4</v>
      </c>
      <c r="H180" s="22">
        <f>if(D180&lt;&gt;"",if(ISerror(value(G180)),sumif(axle!A:A,E180,axle!D:D),sumif(axle!A:A,E180,axle!C:C)),"")</f>
        <v>8</v>
      </c>
      <c r="I180" s="23">
        <f>if(ISerror(value(G180)),sumif(axle!E:E,F180,axle!G:G),sumif(axle!E:E,F180,axle!F:F))</f>
        <v>4.875</v>
      </c>
      <c r="J180" s="24">
        <f>sumif(axle!H:H,G180,axle!I:I)</f>
        <v>4</v>
      </c>
      <c r="K180" s="24" t="str">
        <f>if(sumif(axle!H:H,G180,axle!J:J)=1,"LSD","")</f>
        <v/>
      </c>
    </row>
    <row r="181">
      <c r="A181" s="1" t="s">
        <v>291</v>
      </c>
      <c r="B181" s="1" t="s">
        <v>399</v>
      </c>
      <c r="C181" s="6"/>
      <c r="D181" s="4" t="s">
        <v>398</v>
      </c>
      <c r="E181" s="20" t="str">
        <f t="shared" si="1"/>
        <v>G</v>
      </c>
      <c r="F181" s="20" t="str">
        <f t="shared" si="2"/>
        <v>14</v>
      </c>
      <c r="G181" s="21" t="str">
        <f t="shared" si="3"/>
        <v>5</v>
      </c>
      <c r="H181" s="22">
        <f>if(D181&lt;&gt;"",if(ISerror(value(G181)),sumif(axle!A:A,E181,axle!D:D),sumif(axle!A:A,E181,axle!C:C)),"")</f>
        <v>8</v>
      </c>
      <c r="I181" s="23">
        <f>if(ISerror(value(G181)),sumif(axle!E:E,F181,axle!G:G),sumif(axle!E:E,F181,axle!F:F))</f>
        <v>4.875</v>
      </c>
      <c r="J181" s="24">
        <f>sumif(axle!H:H,G181,axle!I:I)</f>
        <v>4</v>
      </c>
      <c r="K181" s="24" t="str">
        <f>if(sumif(axle!H:H,G181,axle!J:J)=1,"LSD","")</f>
        <v>LSD</v>
      </c>
    </row>
    <row r="182">
      <c r="A182" s="1" t="s">
        <v>291</v>
      </c>
      <c r="B182" s="1" t="s">
        <v>401</v>
      </c>
      <c r="C182" s="6"/>
      <c r="D182" s="4" t="s">
        <v>398</v>
      </c>
      <c r="E182" s="20" t="str">
        <f t="shared" si="1"/>
        <v>G</v>
      </c>
      <c r="F182" s="20" t="str">
        <f t="shared" si="2"/>
        <v>14</v>
      </c>
      <c r="G182" s="21" t="str">
        <f t="shared" si="3"/>
        <v>5</v>
      </c>
      <c r="H182" s="22">
        <f>if(D182&lt;&gt;"",if(ISerror(value(G182)),sumif(axle!A:A,E182,axle!D:D),sumif(axle!A:A,E182,axle!C:C)),"")</f>
        <v>8</v>
      </c>
      <c r="I182" s="23">
        <f>if(ISerror(value(G182)),sumif(axle!E:E,F182,axle!G:G),sumif(axle!E:E,F182,axle!F:F))</f>
        <v>4.875</v>
      </c>
      <c r="J182" s="24">
        <f>sumif(axle!H:H,G182,axle!I:I)</f>
        <v>4</v>
      </c>
      <c r="K182" s="24" t="str">
        <f>if(sumif(axle!H:H,G182,axle!J:J)=1,"LSD","")</f>
        <v>LSD</v>
      </c>
    </row>
    <row r="183">
      <c r="A183" s="1" t="s">
        <v>402</v>
      </c>
      <c r="B183" s="1" t="s">
        <v>403</v>
      </c>
      <c r="C183" s="6" t="s">
        <v>404</v>
      </c>
      <c r="D183" s="4" t="s">
        <v>405</v>
      </c>
      <c r="E183" s="20" t="str">
        <f t="shared" si="1"/>
        <v>K</v>
      </c>
      <c r="F183" s="20" t="str">
        <f t="shared" si="2"/>
        <v>37</v>
      </c>
      <c r="G183" s="21" t="str">
        <f t="shared" si="3"/>
        <v>4</v>
      </c>
      <c r="H183" s="22">
        <f>if(D183&lt;&gt;"",if(ISerror(value(G183)),sumif(axle!A:A,E183,axle!D:D),sumif(axle!A:A,E183,axle!C:C)),"")</f>
        <v>9.5</v>
      </c>
      <c r="I183" s="23">
        <f>if(ISerror(value(G183)),sumif(axle!E:E,F183,axle!G:G),sumif(axle!E:E,F183,axle!F:F))</f>
        <v>3.583</v>
      </c>
      <c r="J183" s="24">
        <f>sumif(axle!H:H,G183,axle!I:I)</f>
        <v>4</v>
      </c>
      <c r="K183" s="24" t="str">
        <f>if(sumif(axle!H:H,G183,axle!J:J)=1,"LSD","")</f>
        <v/>
      </c>
    </row>
    <row r="184">
      <c r="A184" s="1" t="s">
        <v>402</v>
      </c>
      <c r="B184" s="1" t="s">
        <v>406</v>
      </c>
      <c r="C184" s="6" t="s">
        <v>404</v>
      </c>
      <c r="D184" s="4" t="s">
        <v>405</v>
      </c>
      <c r="E184" s="20" t="str">
        <f t="shared" si="1"/>
        <v>K</v>
      </c>
      <c r="F184" s="20" t="str">
        <f t="shared" si="2"/>
        <v>37</v>
      </c>
      <c r="G184" s="21" t="str">
        <f t="shared" si="3"/>
        <v>4</v>
      </c>
      <c r="H184" s="22">
        <f>if(D184&lt;&gt;"",if(ISerror(value(G184)),sumif(axle!A:A,E184,axle!D:D),sumif(axle!A:A,E184,axle!C:C)),"")</f>
        <v>9.5</v>
      </c>
      <c r="I184" s="23">
        <f>if(ISerror(value(G184)),sumif(axle!E:E,F184,axle!G:G),sumif(axle!E:E,F184,axle!F:F))</f>
        <v>3.583</v>
      </c>
      <c r="J184" s="24">
        <f>sumif(axle!H:H,G184,axle!I:I)</f>
        <v>4</v>
      </c>
      <c r="K184" s="24" t="str">
        <f>if(sumif(axle!H:H,G184,axle!J:J)=1,"LSD","")</f>
        <v/>
      </c>
    </row>
    <row r="185">
      <c r="A185" s="1" t="s">
        <v>402</v>
      </c>
      <c r="B185" s="1" t="s">
        <v>407</v>
      </c>
      <c r="C185" s="6" t="s">
        <v>404</v>
      </c>
      <c r="D185" s="4" t="s">
        <v>405</v>
      </c>
      <c r="E185" s="20" t="str">
        <f t="shared" si="1"/>
        <v>K</v>
      </c>
      <c r="F185" s="20" t="str">
        <f t="shared" si="2"/>
        <v>37</v>
      </c>
      <c r="G185" s="21" t="str">
        <f t="shared" si="3"/>
        <v>4</v>
      </c>
      <c r="H185" s="22">
        <f>if(D185&lt;&gt;"",if(ISerror(value(G185)),sumif(axle!A:A,E185,axle!D:D),sumif(axle!A:A,E185,axle!C:C)),"")</f>
        <v>9.5</v>
      </c>
      <c r="I185" s="23">
        <f>if(ISerror(value(G185)),sumif(axle!E:E,F185,axle!G:G),sumif(axle!E:E,F185,axle!F:F))</f>
        <v>3.583</v>
      </c>
      <c r="J185" s="24">
        <f>sumif(axle!H:H,G185,axle!I:I)</f>
        <v>4</v>
      </c>
      <c r="K185" s="24" t="str">
        <f>if(sumif(axle!H:H,G185,axle!J:J)=1,"LSD","")</f>
        <v/>
      </c>
    </row>
    <row r="186">
      <c r="A186" s="1" t="s">
        <v>402</v>
      </c>
      <c r="B186" s="1" t="s">
        <v>408</v>
      </c>
      <c r="C186" s="6" t="s">
        <v>404</v>
      </c>
      <c r="D186" s="1" t="s">
        <v>409</v>
      </c>
      <c r="E186" s="20" t="str">
        <f t="shared" si="1"/>
        <v>K</v>
      </c>
      <c r="F186" s="20" t="str">
        <f t="shared" si="2"/>
        <v>30</v>
      </c>
      <c r="G186" s="21" t="str">
        <f t="shared" si="3"/>
        <v>4</v>
      </c>
      <c r="H186" s="22">
        <f>if(D186&lt;&gt;"",if(ISerror(value(G186)),sumif(axle!A:A,E186,axle!D:D),sumif(axle!A:A,E186,axle!C:C)),"")</f>
        <v>9.5</v>
      </c>
      <c r="I186" s="23">
        <f>if(ISerror(value(G186)),sumif(axle!E:E,F186,axle!G:G),sumif(axle!E:E,F186,axle!F:F))</f>
        <v>3.727</v>
      </c>
      <c r="J186" s="24">
        <f>sumif(axle!H:H,G186,axle!I:I)</f>
        <v>4</v>
      </c>
      <c r="K186" s="24" t="str">
        <f>if(sumif(axle!H:H,G186,axle!J:J)=1,"LSD","")</f>
        <v/>
      </c>
    </row>
    <row r="187">
      <c r="A187" s="1" t="s">
        <v>410</v>
      </c>
      <c r="B187" s="1" t="s">
        <v>408</v>
      </c>
      <c r="C187" s="6" t="s">
        <v>404</v>
      </c>
      <c r="D187" s="4" t="s">
        <v>411</v>
      </c>
      <c r="E187" s="20" t="str">
        <f t="shared" si="1"/>
        <v>K</v>
      </c>
      <c r="F187" s="20" t="str">
        <f t="shared" si="2"/>
        <v>30</v>
      </c>
      <c r="G187" s="21" t="str">
        <f t="shared" si="3"/>
        <v>2</v>
      </c>
      <c r="H187" s="22">
        <f>if(D187&lt;&gt;"",if(ISerror(value(G187)),sumif(axle!A:A,E187,axle!D:D),sumif(axle!A:A,E187,axle!C:C)),"")</f>
        <v>9.5</v>
      </c>
      <c r="I187" s="23">
        <f>if(ISerror(value(G187)),sumif(axle!E:E,F187,axle!G:G),sumif(axle!E:E,F187,axle!F:F))</f>
        <v>3.727</v>
      </c>
      <c r="J187" s="24">
        <f>sumif(axle!H:H,G187,axle!I:I)</f>
        <v>2</v>
      </c>
      <c r="K187" s="24" t="str">
        <f>if(sumif(axle!H:H,G187,axle!J:J)=1,"LSD","")</f>
        <v/>
      </c>
    </row>
    <row r="188">
      <c r="A188" s="1" t="s">
        <v>307</v>
      </c>
      <c r="B188" s="1" t="s">
        <v>412</v>
      </c>
      <c r="C188" s="1" t="s">
        <v>315</v>
      </c>
      <c r="E188" s="20" t="str">
        <f t="shared" si="1"/>
        <v/>
      </c>
      <c r="F188" s="20" t="str">
        <f t="shared" si="2"/>
        <v/>
      </c>
      <c r="G188" s="21" t="str">
        <f t="shared" si="3"/>
        <v/>
      </c>
      <c r="H188" s="22" t="str">
        <f>if(D188&lt;&gt;"",if(ISerror(value(G188)),sumif(axle!A:A,E188,axle!D:D),sumif(axle!A:A,E188,axle!C:C)),"")</f>
        <v/>
      </c>
      <c r="I188" s="23">
        <f>if(ISerror(value(G188)),sumif(axle!E:E,F188,axle!G:G),sumif(axle!E:E,F188,axle!F:F))</f>
        <v>0</v>
      </c>
      <c r="J188" s="24">
        <f>sumif(axle!H:H,G188,axle!I:I)</f>
        <v>0</v>
      </c>
      <c r="K188" s="24" t="str">
        <f>if(sumif(axle!H:H,G188,axle!J:J)=1,"LSD","")</f>
        <v/>
      </c>
      <c r="L188">
        <f t="shared" ref="L188:L190" si="5">49/13</f>
        <v>3.769230769</v>
      </c>
    </row>
    <row r="189">
      <c r="A189" s="1" t="s">
        <v>413</v>
      </c>
      <c r="B189" s="1" t="s">
        <v>414</v>
      </c>
      <c r="C189" s="1" t="s">
        <v>415</v>
      </c>
      <c r="E189" s="20" t="str">
        <f t="shared" si="1"/>
        <v/>
      </c>
      <c r="F189" s="20" t="str">
        <f t="shared" si="2"/>
        <v/>
      </c>
      <c r="G189" s="21" t="str">
        <f t="shared" si="3"/>
        <v/>
      </c>
      <c r="H189" s="22" t="str">
        <f>if(D189&lt;&gt;"",if(ISerror(value(G189)),sumif(axle!A:A,E189,axle!D:D),sumif(axle!A:A,E189,axle!C:C)),"")</f>
        <v/>
      </c>
      <c r="I189" s="23">
        <f>if(ISerror(value(G189)),sumif(axle!E:E,F189,axle!G:G),sumif(axle!E:E,F189,axle!F:F))</f>
        <v>0</v>
      </c>
      <c r="J189" s="24">
        <f>sumif(axle!H:H,G189,axle!I:I)</f>
        <v>0</v>
      </c>
      <c r="K189" s="24" t="str">
        <f>if(sumif(axle!H:H,G189,axle!J:J)=1,"LSD","")</f>
        <v/>
      </c>
      <c r="L189">
        <f t="shared" si="5"/>
        <v>3.769230769</v>
      </c>
    </row>
    <row r="190">
      <c r="A190" s="1" t="s">
        <v>416</v>
      </c>
      <c r="B190" s="1" t="s">
        <v>414</v>
      </c>
      <c r="C190" s="1" t="s">
        <v>415</v>
      </c>
      <c r="E190" s="20" t="str">
        <f t="shared" si="1"/>
        <v/>
      </c>
      <c r="F190" s="20" t="str">
        <f t="shared" si="2"/>
        <v/>
      </c>
      <c r="G190" s="21" t="str">
        <f t="shared" si="3"/>
        <v/>
      </c>
      <c r="H190" s="22" t="str">
        <f>if(D190&lt;&gt;"",if(ISerror(value(G190)),sumif(axle!A:A,E190,axle!D:D),sumif(axle!A:A,E190,axle!C:C)),"")</f>
        <v/>
      </c>
      <c r="I190" s="23">
        <f>if(ISerror(value(G190)),sumif(axle!E:E,F190,axle!G:G),sumif(axle!E:E,F190,axle!F:F))</f>
        <v>0</v>
      </c>
      <c r="J190" s="24">
        <f>sumif(axle!H:H,G190,axle!I:I)</f>
        <v>0</v>
      </c>
      <c r="K190" s="24" t="str">
        <f>if(sumif(axle!H:H,G190,axle!J:J)=1,"LSD","")</f>
        <v/>
      </c>
      <c r="L190">
        <f t="shared" si="5"/>
        <v>3.769230769</v>
      </c>
    </row>
    <row r="191">
      <c r="A191" s="1" t="s">
        <v>416</v>
      </c>
      <c r="B191" s="1" t="s">
        <v>417</v>
      </c>
      <c r="C191" s="6" t="s">
        <v>418</v>
      </c>
      <c r="E191" s="20" t="str">
        <f t="shared" si="1"/>
        <v/>
      </c>
      <c r="F191" s="20" t="str">
        <f t="shared" si="2"/>
        <v/>
      </c>
      <c r="G191" s="21" t="str">
        <f t="shared" si="3"/>
        <v/>
      </c>
      <c r="H191" s="22" t="str">
        <f>if(D191&lt;&gt;"",if(ISerror(value(G191)),sumif(axle!A:A,E191,axle!D:D),sumif(axle!A:A,E191,axle!C:C)),"")</f>
        <v/>
      </c>
      <c r="I191" s="23">
        <f>if(ISerror(value(G191)),sumif(axle!E:E,F191,axle!G:G),sumif(axle!E:E,F191,axle!F:F))</f>
        <v>0</v>
      </c>
      <c r="J191" s="24">
        <f>sumif(axle!H:H,G191,axle!I:I)</f>
        <v>0</v>
      </c>
      <c r="K191" s="24" t="str">
        <f>if(sumif(axle!H:H,G191,axle!J:J)=1,"LSD","")</f>
        <v/>
      </c>
      <c r="L191" s="1">
        <v>3.615</v>
      </c>
    </row>
    <row r="192">
      <c r="A192" s="1" t="s">
        <v>413</v>
      </c>
      <c r="B192" s="1" t="s">
        <v>419</v>
      </c>
      <c r="C192" s="6" t="s">
        <v>420</v>
      </c>
      <c r="E192" s="20" t="str">
        <f t="shared" si="1"/>
        <v/>
      </c>
      <c r="F192" s="20" t="str">
        <f t="shared" si="2"/>
        <v/>
      </c>
      <c r="G192" s="21" t="str">
        <f t="shared" si="3"/>
        <v/>
      </c>
      <c r="H192" s="22" t="str">
        <f>if(D192&lt;&gt;"",if(ISerror(value(G192)),sumif(axle!A:A,E192,axle!D:D),sumif(axle!A:A,E192,axle!C:C)),"")</f>
        <v/>
      </c>
      <c r="I192" s="23">
        <f>if(ISerror(value(G192)),sumif(axle!E:E,F192,axle!G:G),sumif(axle!E:E,F192,axle!F:F))</f>
        <v>0</v>
      </c>
      <c r="J192" s="24">
        <f>sumif(axle!H:H,G192,axle!I:I)</f>
        <v>0</v>
      </c>
      <c r="K192" s="24" t="str">
        <f>if(sumif(axle!H:H,G192,axle!J:J)=1,"LSD","")</f>
        <v/>
      </c>
      <c r="L192" s="1">
        <v>3.615</v>
      </c>
    </row>
    <row r="193">
      <c r="A193" s="1" t="s">
        <v>413</v>
      </c>
      <c r="B193" s="1" t="s">
        <v>417</v>
      </c>
      <c r="C193" s="6" t="s">
        <v>420</v>
      </c>
      <c r="E193" s="20" t="str">
        <f t="shared" si="1"/>
        <v/>
      </c>
      <c r="F193" s="20" t="str">
        <f t="shared" si="2"/>
        <v/>
      </c>
      <c r="G193" s="21" t="str">
        <f t="shared" si="3"/>
        <v/>
      </c>
      <c r="H193" s="22" t="str">
        <f>if(D193&lt;&gt;"",if(ISerror(value(G193)),sumif(axle!A:A,E193,axle!D:D),sumif(axle!A:A,E193,axle!C:C)),"")</f>
        <v/>
      </c>
      <c r="I193" s="23">
        <f>if(ISerror(value(G193)),sumif(axle!E:E,F193,axle!G:G),sumif(axle!E:E,F193,axle!F:F))</f>
        <v>0</v>
      </c>
      <c r="J193" s="24">
        <f>sumif(axle!H:H,G193,axle!I:I)</f>
        <v>0</v>
      </c>
      <c r="K193" s="24" t="str">
        <f>if(sumif(axle!H:H,G193,axle!J:J)=1,"LSD","")</f>
        <v/>
      </c>
      <c r="L193" s="1">
        <v>3.615</v>
      </c>
    </row>
    <row r="194">
      <c r="A194" s="1" t="s">
        <v>154</v>
      </c>
      <c r="B194" s="1" t="s">
        <v>421</v>
      </c>
      <c r="C194" s="6" t="s">
        <v>199</v>
      </c>
      <c r="D194" s="1"/>
      <c r="E194" s="20" t="str">
        <f t="shared" si="1"/>
        <v/>
      </c>
      <c r="F194" s="20" t="str">
        <f t="shared" si="2"/>
        <v/>
      </c>
      <c r="G194" s="21" t="str">
        <f t="shared" si="3"/>
        <v/>
      </c>
      <c r="H194" s="22" t="str">
        <f>if(D194&lt;&gt;"",if(ISerror(value(G194)),sumif(axle!A:A,E194,axle!D:D),sumif(axle!A:A,E194,axle!C:C)),"")</f>
        <v/>
      </c>
      <c r="I194" s="23">
        <f>if(ISerror(value(G194)),sumif(axle!E:E,F194,axle!G:G),sumif(axle!E:E,F194,axle!F:F))</f>
        <v>0</v>
      </c>
      <c r="J194" s="24">
        <f>sumif(axle!H:H,G194,axle!I:I)</f>
        <v>0</v>
      </c>
      <c r="K194" s="24" t="str">
        <f>if(sumif(axle!H:H,G194,axle!J:J)=1,"LSD","")</f>
        <v/>
      </c>
      <c r="L194" s="27">
        <f>41/11</f>
        <v>3.727272727</v>
      </c>
    </row>
    <row r="195">
      <c r="A195" s="1" t="s">
        <v>273</v>
      </c>
      <c r="B195" s="1" t="s">
        <v>422</v>
      </c>
      <c r="C195" s="6" t="s">
        <v>301</v>
      </c>
      <c r="E195" s="20" t="str">
        <f t="shared" si="1"/>
        <v/>
      </c>
      <c r="F195" s="20" t="str">
        <f t="shared" si="2"/>
        <v/>
      </c>
      <c r="G195" s="21" t="str">
        <f t="shared" si="3"/>
        <v/>
      </c>
      <c r="H195" s="22" t="str">
        <f>if(D195&lt;&gt;"",if(ISerror(value(G195)),sumif(axle!A:A,E195,axle!D:D),sumif(axle!A:A,E195,axle!C:C)),"")</f>
        <v/>
      </c>
      <c r="I195" s="23">
        <f>if(ISerror(value(G195)),sumif(axle!E:E,F195,axle!G:G),sumif(axle!E:E,F195,axle!F:F))</f>
        <v>0</v>
      </c>
      <c r="J195" s="24">
        <f>sumif(axle!H:H,G195,axle!I:I)</f>
        <v>0</v>
      </c>
      <c r="K195" s="24" t="str">
        <f>if(sumif(axle!H:H,G195,axle!J:J)=1,"LSD","")</f>
        <v/>
      </c>
      <c r="L195" s="1">
        <v>4.083</v>
      </c>
    </row>
    <row r="196">
      <c r="A196" s="1" t="s">
        <v>154</v>
      </c>
      <c r="B196" s="1" t="s">
        <v>151</v>
      </c>
      <c r="C196" s="6"/>
      <c r="D196" s="1"/>
      <c r="E196" s="20" t="str">
        <f t="shared" si="1"/>
        <v/>
      </c>
      <c r="F196" s="20" t="str">
        <f t="shared" si="2"/>
        <v/>
      </c>
      <c r="G196" s="21" t="str">
        <f t="shared" si="3"/>
        <v/>
      </c>
      <c r="H196" s="22" t="str">
        <f>if(D196&lt;&gt;"",if(ISerror(value(G196)),sumif(axle!A:A,E196,axle!D:D),sumif(axle!A:A,E196,axle!C:C)),"")</f>
        <v/>
      </c>
      <c r="I196" s="23">
        <f>if(ISerror(value(G196)),sumif(axle!E:E,F196,axle!G:G),sumif(axle!E:E,F196,axle!F:F))</f>
        <v>0</v>
      </c>
      <c r="J196" s="24">
        <f>sumif(axle!H:H,G196,axle!I:I)</f>
        <v>0</v>
      </c>
      <c r="K196" s="24" t="str">
        <f>if(sumif(axle!H:H,G196,axle!J:J)=1,"LSD","")</f>
        <v/>
      </c>
      <c r="L196" s="27">
        <f>41/11</f>
        <v>3.727272727</v>
      </c>
    </row>
    <row r="197">
      <c r="A197" s="1" t="s">
        <v>154</v>
      </c>
      <c r="B197" s="1" t="s">
        <v>423</v>
      </c>
      <c r="C197" s="6"/>
      <c r="D197" s="1"/>
      <c r="E197" s="20" t="str">
        <f t="shared" si="1"/>
        <v/>
      </c>
      <c r="F197" s="20" t="str">
        <f t="shared" si="2"/>
        <v/>
      </c>
      <c r="G197" s="21" t="str">
        <f t="shared" si="3"/>
        <v/>
      </c>
      <c r="H197" s="22" t="str">
        <f>if(D197&lt;&gt;"",if(ISerror(value(G197)),sumif(axle!A:A,E197,axle!D:D),sumif(axle!A:A,E197,axle!C:C)),"")</f>
        <v/>
      </c>
      <c r="I197" s="23">
        <f>if(ISerror(value(G197)),sumif(axle!E:E,F197,axle!G:G),sumif(axle!E:E,F197,axle!F:F))</f>
        <v>0</v>
      </c>
      <c r="J197" s="24">
        <f>sumif(axle!H:H,G197,axle!I:I)</f>
        <v>0</v>
      </c>
      <c r="K197" s="24" t="str">
        <f>if(sumif(axle!H:H,G197,axle!J:J)=1,"LSD","")</f>
        <v/>
      </c>
      <c r="L197" s="27">
        <f t="shared" ref="L197:L198" si="6">43/11</f>
        <v>3.909090909</v>
      </c>
    </row>
    <row r="198">
      <c r="A198" s="1" t="s">
        <v>154</v>
      </c>
      <c r="B198" s="1" t="s">
        <v>424</v>
      </c>
      <c r="C198" s="6"/>
      <c r="D198" s="1"/>
      <c r="E198" s="20" t="str">
        <f t="shared" si="1"/>
        <v/>
      </c>
      <c r="F198" s="20" t="str">
        <f t="shared" si="2"/>
        <v/>
      </c>
      <c r="G198" s="21" t="str">
        <f t="shared" si="3"/>
        <v/>
      </c>
      <c r="H198" s="22" t="str">
        <f>if(D198&lt;&gt;"",if(ISerror(value(G198)),sumif(axle!A:A,E198,axle!D:D),sumif(axle!A:A,E198,axle!C:C)),"")</f>
        <v/>
      </c>
      <c r="I198" s="23">
        <f>if(ISerror(value(G198)),sumif(axle!E:E,F198,axle!G:G),sumif(axle!E:E,F198,axle!F:F))</f>
        <v>0</v>
      </c>
      <c r="J198" s="24">
        <f>sumif(axle!H:H,G198,axle!I:I)</f>
        <v>0</v>
      </c>
      <c r="K198" s="24" t="str">
        <f>if(sumif(axle!H:H,G198,axle!J:J)=1,"LSD","")</f>
        <v/>
      </c>
      <c r="L198" s="27">
        <f t="shared" si="6"/>
        <v>3.909090909</v>
      </c>
    </row>
    <row r="199">
      <c r="A199" s="1" t="s">
        <v>210</v>
      </c>
      <c r="B199" s="1" t="s">
        <v>425</v>
      </c>
      <c r="C199" s="6" t="s">
        <v>426</v>
      </c>
      <c r="E199" s="20" t="str">
        <f t="shared" si="1"/>
        <v/>
      </c>
      <c r="F199" s="20" t="str">
        <f t="shared" si="2"/>
        <v/>
      </c>
      <c r="G199" s="21" t="str">
        <f t="shared" si="3"/>
        <v/>
      </c>
      <c r="H199" s="22" t="str">
        <f>if(D199&lt;&gt;"",if(ISerror(value(G199)),sumif(axle!A:A,E199,axle!D:D),sumif(axle!A:A,E199,axle!C:C)),"")</f>
        <v/>
      </c>
      <c r="I199" s="23">
        <f>if(ISerror(value(G199)),sumif(axle!E:E,F199,axle!G:G),sumif(axle!E:E,F199,axle!F:F))</f>
        <v>0</v>
      </c>
      <c r="J199" s="24">
        <f>sumif(axle!H:H,G199,axle!I:I)</f>
        <v>0</v>
      </c>
      <c r="K199" s="24" t="str">
        <f>if(sumif(axle!H:H,G199,axle!J:J)=1,"LSD","")</f>
        <v/>
      </c>
    </row>
    <row r="200">
      <c r="A200" s="1" t="s">
        <v>156</v>
      </c>
      <c r="B200" s="1" t="s">
        <v>427</v>
      </c>
      <c r="C200" s="6" t="s">
        <v>428</v>
      </c>
      <c r="D200" s="1" t="s">
        <v>429</v>
      </c>
      <c r="E200" s="20" t="str">
        <f t="shared" si="1"/>
        <v>A</v>
      </c>
      <c r="F200" s="20" t="str">
        <f t="shared" si="2"/>
        <v>06</v>
      </c>
      <c r="G200" s="21" t="str">
        <f t="shared" si="3"/>
        <v>A</v>
      </c>
      <c r="H200" s="22">
        <f>if(D200&lt;&gt;"",if(ISerror(value(G200)),sumif(axle!A:A,E200,axle!D:D),sumif(axle!A:A,E200,axle!C:C)),"")</f>
        <v>7.5</v>
      </c>
      <c r="I200" s="23">
        <f>if(ISerror(value(G200)),sumif(axle!E:E,F200,axle!G:G),sumif(axle!E:E,F200,axle!F:F))</f>
        <v>4.556</v>
      </c>
      <c r="J200" s="24">
        <f>sumif(axle!H:H,G200,axle!I:I)</f>
        <v>2</v>
      </c>
      <c r="K200" s="24" t="str">
        <f>if(sumif(axle!H:H,G200,axle!J:J)=1,"LSD","")</f>
        <v/>
      </c>
      <c r="L200">
        <f>43/9</f>
        <v>4.777777778</v>
      </c>
    </row>
    <row r="201">
      <c r="B201" s="1" t="s">
        <v>430</v>
      </c>
      <c r="C201" s="7"/>
      <c r="D201" s="4" t="s">
        <v>182</v>
      </c>
      <c r="E201" s="20" t="str">
        <f t="shared" si="1"/>
        <v>F</v>
      </c>
      <c r="F201" s="20" t="str">
        <f t="shared" si="2"/>
        <v>38</v>
      </c>
      <c r="G201" s="21" t="str">
        <f t="shared" si="3"/>
        <v>2</v>
      </c>
      <c r="H201" s="22">
        <f>if(D201&lt;&gt;"",if(ISerror(value(G201)),sumif(axle!A:A,E201,axle!D:D),sumif(axle!A:A,E201,axle!C:C)),"")</f>
        <v>7.5</v>
      </c>
      <c r="I201" s="23">
        <f>if(ISerror(value(G201)),sumif(axle!E:E,F201,axle!G:G),sumif(axle!E:E,F201,axle!F:F))</f>
        <v>3.417</v>
      </c>
      <c r="J201" s="24">
        <f>sumif(axle!H:H,G201,axle!I:I)</f>
        <v>2</v>
      </c>
      <c r="K201" s="24" t="str">
        <f>if(sumif(axle!H:H,G201,axle!J:J)=1,"LSD","")</f>
        <v/>
      </c>
    </row>
    <row r="202">
      <c r="B202" s="1" t="s">
        <v>431</v>
      </c>
      <c r="C202" s="7"/>
      <c r="D202" s="4" t="s">
        <v>189</v>
      </c>
      <c r="E202" s="20" t="str">
        <f t="shared" si="1"/>
        <v>F</v>
      </c>
      <c r="F202" s="20" t="str">
        <f t="shared" si="2"/>
        <v>37</v>
      </c>
      <c r="G202" s="21" t="str">
        <f t="shared" si="3"/>
        <v>2</v>
      </c>
      <c r="H202" s="22">
        <f>if(D202&lt;&gt;"",if(ISerror(value(G202)),sumif(axle!A:A,E202,axle!D:D),sumif(axle!A:A,E202,axle!C:C)),"")</f>
        <v>7.5</v>
      </c>
      <c r="I202" s="23">
        <f>if(ISerror(value(G202)),sumif(axle!E:E,F202,axle!G:G),sumif(axle!E:E,F202,axle!F:F))</f>
        <v>3.583</v>
      </c>
      <c r="J202" s="24">
        <f>sumif(axle!H:H,G202,axle!I:I)</f>
        <v>2</v>
      </c>
      <c r="K202" s="24" t="str">
        <f>if(sumif(axle!H:H,G202,axle!J:J)=1,"LSD","")</f>
        <v/>
      </c>
    </row>
    <row r="203">
      <c r="C203" s="7"/>
      <c r="E203" s="20" t="str">
        <f t="shared" si="1"/>
        <v/>
      </c>
      <c r="F203" s="20" t="str">
        <f t="shared" si="2"/>
        <v/>
      </c>
      <c r="G203" s="21" t="str">
        <f t="shared" si="3"/>
        <v/>
      </c>
      <c r="H203" s="22" t="str">
        <f>if(D203&lt;&gt;"",if(ISerror(value(G203)),sumif(axle!A:A,E203,axle!D:D),sumif(axle!A:A,E203,axle!C:C)),"")</f>
        <v/>
      </c>
      <c r="I203" s="23">
        <f>if(ISerror(value(G203)),sumif(axle!E:E,F203,axle!G:G),sumif(axle!E:E,F203,axle!F:F))</f>
        <v>0</v>
      </c>
      <c r="J203" s="24">
        <f>sumif(axle!H:H,G203,axle!I:I)</f>
        <v>0</v>
      </c>
      <c r="K203" s="24" t="str">
        <f>if(sumif(axle!H:H,G203,axle!J:J)=1,"LSD","")</f>
        <v/>
      </c>
    </row>
    <row r="204">
      <c r="C204" s="7"/>
      <c r="E204" s="20" t="str">
        <f t="shared" si="1"/>
        <v/>
      </c>
      <c r="F204" s="20" t="str">
        <f t="shared" si="2"/>
        <v/>
      </c>
      <c r="G204" s="21" t="str">
        <f t="shared" si="3"/>
        <v/>
      </c>
      <c r="H204" s="22" t="str">
        <f>if(D204&lt;&gt;"",if(ISerror(value(G204)),sumif(axle!A:A,E204,axle!D:D),sumif(axle!A:A,E204,axle!C:C)),"")</f>
        <v/>
      </c>
      <c r="I204" s="23">
        <f>if(ISerror(value(G204)),sumif(axle!E:E,F204,axle!G:G),sumif(axle!E:E,F204,axle!F:F))</f>
        <v>0</v>
      </c>
      <c r="J204" s="24">
        <f>sumif(axle!H:H,G204,axle!I:I)</f>
        <v>0</v>
      </c>
      <c r="K204" s="24" t="str">
        <f>if(sumif(axle!H:H,G204,axle!J:J)=1,"LSD","")</f>
        <v/>
      </c>
    </row>
    <row r="205">
      <c r="C205" s="7"/>
      <c r="E205" s="20" t="str">
        <f t="shared" si="1"/>
        <v/>
      </c>
      <c r="F205" s="20" t="str">
        <f t="shared" si="2"/>
        <v/>
      </c>
      <c r="G205" s="21" t="str">
        <f t="shared" si="3"/>
        <v/>
      </c>
      <c r="H205" s="22" t="str">
        <f>if(D205&lt;&gt;"",if(ISerror(value(G205)),sumif(axle!A:A,E205,axle!D:D),sumif(axle!A:A,E205,axle!C:C)),"")</f>
        <v/>
      </c>
      <c r="I205" s="23">
        <f>if(ISerror(value(G205)),sumif(axle!E:E,F205,axle!G:G),sumif(axle!E:E,F205,axle!F:F))</f>
        <v>0</v>
      </c>
      <c r="J205" s="24">
        <f>sumif(axle!H:H,G205,axle!I:I)</f>
        <v>0</v>
      </c>
      <c r="K205" s="24" t="str">
        <f>if(sumif(axle!H:H,G205,axle!J:J)=1,"LSD","")</f>
        <v/>
      </c>
    </row>
    <row r="206">
      <c r="C206" s="7"/>
      <c r="E206" s="20" t="str">
        <f t="shared" si="1"/>
        <v/>
      </c>
      <c r="F206" s="20" t="str">
        <f t="shared" si="2"/>
        <v/>
      </c>
      <c r="G206" s="21" t="str">
        <f t="shared" si="3"/>
        <v/>
      </c>
      <c r="H206" s="22" t="str">
        <f>if(D206&lt;&gt;"",if(ISerror(value(G206)),sumif(axle!A:A,E206,axle!D:D),sumif(axle!A:A,E206,axle!C:C)),"")</f>
        <v/>
      </c>
      <c r="I206" s="23">
        <f>if(ISerror(value(G206)),sumif(axle!E:E,F206,axle!G:G),sumif(axle!E:E,F206,axle!F:F))</f>
        <v>0</v>
      </c>
      <c r="J206" s="24">
        <f>sumif(axle!H:H,G206,axle!I:I)</f>
        <v>0</v>
      </c>
      <c r="K206" s="24" t="str">
        <f>if(sumif(axle!H:H,G206,axle!J:J)=1,"LSD","")</f>
        <v/>
      </c>
    </row>
    <row r="207">
      <c r="C207" s="7"/>
      <c r="E207" s="20" t="str">
        <f t="shared" si="1"/>
        <v/>
      </c>
      <c r="F207" s="20" t="str">
        <f t="shared" si="2"/>
        <v/>
      </c>
      <c r="G207" s="21" t="str">
        <f t="shared" si="3"/>
        <v/>
      </c>
      <c r="H207" s="22" t="str">
        <f>if(D207&lt;&gt;"",if(ISerror(value(G207)),sumif(axle!A:A,E207,axle!D:D),sumif(axle!A:A,E207,axle!C:C)),"")</f>
        <v/>
      </c>
      <c r="I207" s="23">
        <f>if(ISerror(value(G207)),sumif(axle!E:E,F207,axle!G:G),sumif(axle!E:E,F207,axle!F:F))</f>
        <v>0</v>
      </c>
      <c r="J207" s="24">
        <f>sumif(axle!H:H,G207,axle!I:I)</f>
        <v>0</v>
      </c>
      <c r="K207" s="24" t="str">
        <f>if(sumif(axle!H:H,G207,axle!J:J)=1,"LSD","")</f>
        <v/>
      </c>
    </row>
    <row r="208">
      <c r="C208" s="7"/>
      <c r="E208" s="20" t="str">
        <f t="shared" si="1"/>
        <v/>
      </c>
      <c r="F208" s="20" t="str">
        <f t="shared" si="2"/>
        <v/>
      </c>
      <c r="G208" s="21" t="str">
        <f t="shared" si="3"/>
        <v/>
      </c>
      <c r="H208" s="22" t="str">
        <f>if(D208&lt;&gt;"",if(ISerror(value(G208)),sumif(axle!A:A,E208,axle!D:D),sumif(axle!A:A,E208,axle!C:C)),"")</f>
        <v/>
      </c>
      <c r="I208" s="23">
        <f>if(ISerror(value(G208)),sumif(axle!E:E,F208,axle!G:G),sumif(axle!E:E,F208,axle!F:F))</f>
        <v>0</v>
      </c>
      <c r="J208" s="24">
        <f>sumif(axle!H:H,G208,axle!I:I)</f>
        <v>0</v>
      </c>
      <c r="K208" s="24" t="str">
        <f>if(sumif(axle!H:H,G208,axle!J:J)=1,"LSD","")</f>
        <v/>
      </c>
    </row>
    <row r="209">
      <c r="C209" s="7"/>
      <c r="I209" s="12"/>
    </row>
    <row r="210">
      <c r="C210" s="7"/>
      <c r="I210" s="12"/>
    </row>
    <row r="211">
      <c r="C211" s="7"/>
      <c r="I211" s="12"/>
    </row>
    <row r="212">
      <c r="C212" s="7"/>
      <c r="I212" s="12"/>
    </row>
    <row r="213">
      <c r="C213" s="7"/>
      <c r="I213" s="12"/>
    </row>
    <row r="214">
      <c r="C214" s="7"/>
      <c r="I214" s="12"/>
    </row>
    <row r="215">
      <c r="C215" s="7"/>
      <c r="I215" s="12"/>
    </row>
    <row r="216">
      <c r="C216" s="7"/>
      <c r="I216" s="12"/>
    </row>
    <row r="217">
      <c r="C217" s="7"/>
      <c r="I217" s="12"/>
    </row>
    <row r="218">
      <c r="C218" s="7"/>
      <c r="I218" s="12"/>
    </row>
    <row r="219">
      <c r="C219" s="7"/>
      <c r="I219" s="12"/>
    </row>
    <row r="220">
      <c r="C220" s="7"/>
      <c r="I220" s="12"/>
    </row>
    <row r="221">
      <c r="C221" s="7"/>
      <c r="I221" s="12"/>
    </row>
    <row r="222">
      <c r="C222" s="7"/>
      <c r="I222" s="12"/>
    </row>
    <row r="223">
      <c r="C223" s="7"/>
      <c r="I223" s="12"/>
    </row>
    <row r="224">
      <c r="C224" s="7"/>
      <c r="I224" s="12"/>
    </row>
    <row r="225">
      <c r="C225" s="7"/>
      <c r="I225" s="12"/>
    </row>
    <row r="226">
      <c r="C226" s="7"/>
      <c r="I226" s="12"/>
    </row>
    <row r="227">
      <c r="C227" s="7"/>
      <c r="I227" s="12"/>
    </row>
    <row r="228">
      <c r="C228" s="7"/>
      <c r="I228" s="12"/>
    </row>
    <row r="229">
      <c r="C229" s="7"/>
      <c r="I229" s="12"/>
    </row>
    <row r="230">
      <c r="C230" s="7"/>
      <c r="I230" s="12"/>
    </row>
    <row r="231">
      <c r="C231" s="7"/>
      <c r="I231" s="12"/>
    </row>
    <row r="232">
      <c r="C232" s="7"/>
      <c r="I232" s="12"/>
    </row>
    <row r="233">
      <c r="C233" s="7"/>
      <c r="I233" s="12"/>
    </row>
    <row r="234">
      <c r="C234" s="7"/>
      <c r="I234" s="12"/>
    </row>
    <row r="235">
      <c r="C235" s="7"/>
      <c r="I235" s="12"/>
    </row>
    <row r="236">
      <c r="C236" s="7"/>
      <c r="I236" s="12"/>
    </row>
    <row r="237">
      <c r="C237" s="7"/>
      <c r="I237" s="12"/>
    </row>
    <row r="238">
      <c r="C238" s="7"/>
      <c r="I238" s="12"/>
    </row>
    <row r="239">
      <c r="C239" s="7"/>
      <c r="I239" s="12"/>
    </row>
    <row r="240">
      <c r="C240" s="7"/>
      <c r="I240" s="12"/>
    </row>
    <row r="241">
      <c r="C241" s="7"/>
      <c r="I241" s="12"/>
    </row>
    <row r="242">
      <c r="C242" s="7"/>
      <c r="I242" s="12"/>
    </row>
    <row r="243">
      <c r="C243" s="7"/>
      <c r="I243" s="12"/>
    </row>
    <row r="244">
      <c r="C244" s="7"/>
      <c r="I244" s="12"/>
    </row>
    <row r="245">
      <c r="C245" s="7"/>
      <c r="I245" s="12"/>
    </row>
    <row r="246">
      <c r="C246" s="7"/>
      <c r="I246" s="12"/>
    </row>
    <row r="247">
      <c r="C247" s="7"/>
      <c r="I247" s="12"/>
    </row>
    <row r="248">
      <c r="C248" s="7"/>
      <c r="I248" s="12"/>
    </row>
    <row r="249">
      <c r="C249" s="7"/>
      <c r="I249" s="12"/>
    </row>
    <row r="250">
      <c r="C250" s="7"/>
      <c r="I250" s="12"/>
    </row>
    <row r="251">
      <c r="C251" s="7"/>
      <c r="I251" s="12"/>
    </row>
    <row r="252">
      <c r="C252" s="7"/>
      <c r="I252" s="12"/>
    </row>
    <row r="253">
      <c r="C253" s="7"/>
      <c r="I253" s="12"/>
    </row>
    <row r="254">
      <c r="C254" s="7"/>
      <c r="I254" s="12"/>
    </row>
    <row r="255">
      <c r="C255" s="7"/>
      <c r="I255" s="12"/>
    </row>
    <row r="256">
      <c r="C256" s="7"/>
      <c r="I256" s="12"/>
    </row>
    <row r="257">
      <c r="C257" s="7"/>
      <c r="I257" s="12"/>
    </row>
    <row r="258">
      <c r="C258" s="7"/>
      <c r="I258" s="12"/>
    </row>
    <row r="259">
      <c r="C259" s="7"/>
      <c r="I259" s="12"/>
    </row>
    <row r="260">
      <c r="C260" s="7"/>
      <c r="I260" s="12"/>
    </row>
    <row r="261">
      <c r="C261" s="7"/>
      <c r="I261" s="12"/>
    </row>
    <row r="262">
      <c r="C262" s="7"/>
      <c r="I262" s="12"/>
    </row>
    <row r="263">
      <c r="C263" s="7"/>
      <c r="I263" s="12"/>
    </row>
    <row r="264">
      <c r="C264" s="7"/>
      <c r="I264" s="12"/>
    </row>
    <row r="265">
      <c r="C265" s="7"/>
      <c r="I265" s="12"/>
    </row>
    <row r="266">
      <c r="C266" s="7"/>
      <c r="I266" s="12"/>
    </row>
    <row r="267">
      <c r="C267" s="7"/>
      <c r="I267" s="12"/>
    </row>
    <row r="268">
      <c r="C268" s="7"/>
      <c r="I268" s="12"/>
    </row>
    <row r="269">
      <c r="C269" s="7"/>
      <c r="I269" s="12"/>
    </row>
    <row r="270">
      <c r="C270" s="7"/>
      <c r="I270" s="12"/>
    </row>
    <row r="271">
      <c r="C271" s="7"/>
      <c r="I271" s="12"/>
    </row>
    <row r="272">
      <c r="C272" s="7"/>
      <c r="I272" s="12"/>
    </row>
    <row r="273">
      <c r="C273" s="7"/>
      <c r="I273" s="12"/>
    </row>
    <row r="274">
      <c r="C274" s="7"/>
      <c r="I274" s="12"/>
    </row>
    <row r="275">
      <c r="C275" s="7"/>
      <c r="I275" s="12"/>
    </row>
    <row r="276">
      <c r="C276" s="7"/>
      <c r="I276" s="12"/>
    </row>
    <row r="277">
      <c r="C277" s="7"/>
      <c r="I277" s="12"/>
    </row>
    <row r="278">
      <c r="C278" s="7"/>
      <c r="I278" s="12"/>
    </row>
    <row r="279">
      <c r="C279" s="7"/>
      <c r="I279" s="12"/>
    </row>
    <row r="280">
      <c r="C280" s="7"/>
      <c r="I280" s="12"/>
    </row>
    <row r="281">
      <c r="C281" s="7"/>
      <c r="I281" s="12"/>
    </row>
    <row r="282">
      <c r="C282" s="7"/>
      <c r="I282" s="12"/>
    </row>
    <row r="283">
      <c r="C283" s="7"/>
      <c r="I283" s="12"/>
    </row>
    <row r="284">
      <c r="C284" s="7"/>
      <c r="I284" s="12"/>
    </row>
    <row r="285">
      <c r="C285" s="7"/>
      <c r="I285" s="12"/>
    </row>
    <row r="286">
      <c r="C286" s="7"/>
      <c r="I286" s="12"/>
    </row>
    <row r="287">
      <c r="C287" s="7"/>
      <c r="I287" s="12"/>
    </row>
    <row r="288">
      <c r="C288" s="7"/>
      <c r="I288" s="12"/>
    </row>
    <row r="289">
      <c r="C289" s="7"/>
      <c r="I289" s="12"/>
    </row>
    <row r="290">
      <c r="C290" s="7"/>
      <c r="I290" s="12"/>
    </row>
    <row r="291">
      <c r="C291" s="7"/>
      <c r="I291" s="12"/>
    </row>
    <row r="292">
      <c r="C292" s="7"/>
      <c r="I292" s="12"/>
    </row>
    <row r="293">
      <c r="C293" s="7"/>
      <c r="I293" s="12"/>
    </row>
    <row r="294">
      <c r="C294" s="7"/>
      <c r="I294" s="12"/>
    </row>
    <row r="295">
      <c r="C295" s="7"/>
      <c r="I295" s="12"/>
    </row>
    <row r="296">
      <c r="C296" s="7"/>
      <c r="I296" s="12"/>
    </row>
    <row r="297">
      <c r="C297" s="7"/>
      <c r="I297" s="12"/>
    </row>
    <row r="298">
      <c r="C298" s="7"/>
      <c r="I298" s="12"/>
    </row>
    <row r="299">
      <c r="C299" s="7"/>
      <c r="I299" s="12"/>
    </row>
    <row r="300">
      <c r="C300" s="7"/>
      <c r="I300" s="12"/>
    </row>
    <row r="301">
      <c r="C301" s="7"/>
      <c r="I301" s="12"/>
    </row>
    <row r="302">
      <c r="C302" s="7"/>
      <c r="I302" s="12"/>
    </row>
    <row r="303">
      <c r="C303" s="7"/>
      <c r="I303" s="12"/>
    </row>
    <row r="304">
      <c r="C304" s="7"/>
      <c r="I304" s="12"/>
    </row>
    <row r="305">
      <c r="C305" s="7"/>
      <c r="I305" s="12"/>
    </row>
    <row r="306">
      <c r="C306" s="7"/>
      <c r="I306" s="12"/>
    </row>
    <row r="307">
      <c r="C307" s="7"/>
      <c r="I307" s="12"/>
    </row>
    <row r="308">
      <c r="C308" s="7"/>
      <c r="I308" s="12"/>
    </row>
    <row r="309">
      <c r="C309" s="7"/>
      <c r="I309" s="12"/>
    </row>
    <row r="310">
      <c r="C310" s="7"/>
      <c r="I310" s="12"/>
    </row>
    <row r="311">
      <c r="C311" s="7"/>
      <c r="I311" s="12"/>
    </row>
    <row r="312">
      <c r="C312" s="7"/>
      <c r="I312" s="12"/>
    </row>
    <row r="313">
      <c r="C313" s="7"/>
      <c r="I313" s="12"/>
    </row>
    <row r="314">
      <c r="C314" s="7"/>
      <c r="I314" s="12"/>
    </row>
    <row r="315">
      <c r="C315" s="7"/>
      <c r="I315" s="12"/>
    </row>
    <row r="316">
      <c r="C316" s="7"/>
      <c r="I316" s="12"/>
    </row>
    <row r="317">
      <c r="C317" s="7"/>
      <c r="I317" s="12"/>
    </row>
    <row r="318">
      <c r="C318" s="7"/>
      <c r="I318" s="12"/>
    </row>
    <row r="319">
      <c r="C319" s="7"/>
      <c r="I319" s="12"/>
    </row>
    <row r="320">
      <c r="C320" s="7"/>
      <c r="I320" s="12"/>
    </row>
    <row r="321">
      <c r="C321" s="7"/>
      <c r="I321" s="12"/>
    </row>
    <row r="322">
      <c r="C322" s="7"/>
      <c r="I322" s="12"/>
    </row>
    <row r="323">
      <c r="C323" s="7"/>
      <c r="I323" s="12"/>
    </row>
    <row r="324">
      <c r="C324" s="7"/>
      <c r="I324" s="12"/>
    </row>
    <row r="325">
      <c r="C325" s="7"/>
      <c r="I325" s="12"/>
    </row>
    <row r="326">
      <c r="C326" s="7"/>
      <c r="I326" s="12"/>
    </row>
    <row r="327">
      <c r="C327" s="7"/>
      <c r="I327" s="12"/>
    </row>
    <row r="328">
      <c r="C328" s="7"/>
      <c r="I328" s="12"/>
    </row>
    <row r="329">
      <c r="C329" s="7"/>
      <c r="I329" s="12"/>
    </row>
    <row r="330">
      <c r="C330" s="7"/>
      <c r="I330" s="12"/>
    </row>
    <row r="331">
      <c r="C331" s="7"/>
      <c r="I331" s="12"/>
    </row>
    <row r="332">
      <c r="C332" s="7"/>
      <c r="I332" s="12"/>
    </row>
    <row r="333">
      <c r="C333" s="7"/>
      <c r="I333" s="12"/>
    </row>
    <row r="334">
      <c r="C334" s="7"/>
      <c r="I334" s="12"/>
    </row>
    <row r="335">
      <c r="C335" s="7"/>
      <c r="I335" s="12"/>
    </row>
    <row r="336">
      <c r="C336" s="7"/>
      <c r="I336" s="12"/>
    </row>
    <row r="337">
      <c r="C337" s="7"/>
      <c r="I337" s="12"/>
    </row>
    <row r="338">
      <c r="C338" s="7"/>
      <c r="I338" s="12"/>
    </row>
    <row r="339">
      <c r="C339" s="7"/>
      <c r="I339" s="12"/>
    </row>
    <row r="340">
      <c r="C340" s="7"/>
      <c r="I340" s="12"/>
    </row>
    <row r="341">
      <c r="C341" s="7"/>
      <c r="I341" s="12"/>
    </row>
    <row r="342">
      <c r="C342" s="7"/>
      <c r="I342" s="12"/>
    </row>
    <row r="343">
      <c r="C343" s="7"/>
      <c r="I343" s="12"/>
    </row>
    <row r="344">
      <c r="C344" s="7"/>
      <c r="I344" s="12"/>
    </row>
    <row r="345">
      <c r="C345" s="7"/>
      <c r="I345" s="12"/>
    </row>
    <row r="346">
      <c r="C346" s="7"/>
      <c r="I346" s="12"/>
    </row>
    <row r="347">
      <c r="C347" s="7"/>
      <c r="I347" s="12"/>
    </row>
    <row r="348">
      <c r="C348" s="7"/>
      <c r="I348" s="12"/>
    </row>
    <row r="349">
      <c r="C349" s="7"/>
      <c r="I349" s="12"/>
    </row>
    <row r="350">
      <c r="C350" s="7"/>
      <c r="I350" s="12"/>
    </row>
    <row r="351">
      <c r="C351" s="7"/>
      <c r="I351" s="12"/>
    </row>
    <row r="352">
      <c r="C352" s="7"/>
      <c r="I352" s="12"/>
    </row>
    <row r="353">
      <c r="C353" s="7"/>
      <c r="I353" s="12"/>
    </row>
    <row r="354">
      <c r="C354" s="7"/>
      <c r="I354" s="12"/>
    </row>
    <row r="355">
      <c r="C355" s="7"/>
      <c r="I355" s="12"/>
    </row>
    <row r="356">
      <c r="C356" s="7"/>
      <c r="I356" s="12"/>
    </row>
    <row r="357">
      <c r="C357" s="7"/>
      <c r="I357" s="12"/>
    </row>
    <row r="358">
      <c r="C358" s="7"/>
      <c r="I358" s="12"/>
    </row>
    <row r="359">
      <c r="C359" s="7"/>
      <c r="I359" s="12"/>
    </row>
    <row r="360">
      <c r="C360" s="7"/>
      <c r="I360" s="12"/>
    </row>
    <row r="361">
      <c r="C361" s="7"/>
      <c r="I361" s="12"/>
    </row>
    <row r="362">
      <c r="C362" s="7"/>
      <c r="I362" s="12"/>
    </row>
    <row r="363">
      <c r="C363" s="7"/>
      <c r="I363" s="12"/>
    </row>
    <row r="364">
      <c r="C364" s="7"/>
      <c r="I364" s="12"/>
    </row>
    <row r="365">
      <c r="C365" s="7"/>
      <c r="I365" s="12"/>
    </row>
    <row r="366">
      <c r="C366" s="7"/>
      <c r="I366" s="12"/>
    </row>
    <row r="367">
      <c r="C367" s="7"/>
      <c r="I367" s="12"/>
    </row>
    <row r="368">
      <c r="C368" s="7"/>
      <c r="I368" s="12"/>
    </row>
    <row r="369">
      <c r="C369" s="7"/>
      <c r="I369" s="12"/>
    </row>
    <row r="370">
      <c r="C370" s="7"/>
      <c r="I370" s="12"/>
    </row>
    <row r="371">
      <c r="C371" s="7"/>
      <c r="I371" s="12"/>
    </row>
    <row r="372">
      <c r="C372" s="7"/>
      <c r="I372" s="12"/>
    </row>
    <row r="373">
      <c r="C373" s="7"/>
      <c r="I373" s="12"/>
    </row>
    <row r="374">
      <c r="C374" s="7"/>
      <c r="I374" s="12"/>
    </row>
    <row r="375">
      <c r="C375" s="7"/>
      <c r="I375" s="12"/>
    </row>
    <row r="376">
      <c r="C376" s="7"/>
      <c r="I376" s="12"/>
    </row>
    <row r="377">
      <c r="C377" s="7"/>
      <c r="I377" s="12"/>
    </row>
    <row r="378">
      <c r="C378" s="7"/>
      <c r="I378" s="12"/>
    </row>
    <row r="379">
      <c r="C379" s="7"/>
      <c r="I379" s="12"/>
    </row>
    <row r="380">
      <c r="C380" s="7"/>
      <c r="I380" s="12"/>
    </row>
    <row r="381">
      <c r="C381" s="7"/>
      <c r="I381" s="12"/>
    </row>
    <row r="382">
      <c r="C382" s="7"/>
      <c r="I382" s="12"/>
    </row>
    <row r="383">
      <c r="C383" s="7"/>
      <c r="I383" s="12"/>
    </row>
    <row r="384">
      <c r="C384" s="7"/>
      <c r="I384" s="12"/>
    </row>
    <row r="385">
      <c r="C385" s="7"/>
      <c r="I385" s="12"/>
    </row>
    <row r="386">
      <c r="C386" s="7"/>
      <c r="I386" s="12"/>
    </row>
    <row r="387">
      <c r="C387" s="7"/>
      <c r="I387" s="12"/>
    </row>
    <row r="388">
      <c r="C388" s="7"/>
      <c r="I388" s="12"/>
    </row>
    <row r="389">
      <c r="C389" s="7"/>
      <c r="I389" s="12"/>
    </row>
    <row r="390">
      <c r="C390" s="7"/>
      <c r="I390" s="12"/>
    </row>
    <row r="391">
      <c r="C391" s="7"/>
      <c r="I391" s="12"/>
    </row>
    <row r="392">
      <c r="C392" s="7"/>
      <c r="I392" s="12"/>
    </row>
    <row r="393">
      <c r="C393" s="7"/>
      <c r="I393" s="12"/>
    </row>
    <row r="394">
      <c r="C394" s="7"/>
      <c r="I394" s="12"/>
    </row>
    <row r="395">
      <c r="C395" s="7"/>
      <c r="I395" s="12"/>
    </row>
    <row r="396">
      <c r="C396" s="7"/>
      <c r="I396" s="12"/>
    </row>
    <row r="397">
      <c r="C397" s="7"/>
      <c r="I397" s="12"/>
    </row>
    <row r="398">
      <c r="C398" s="7"/>
      <c r="I398" s="12"/>
    </row>
    <row r="399">
      <c r="C399" s="7"/>
      <c r="I399" s="12"/>
    </row>
    <row r="400">
      <c r="C400" s="7"/>
      <c r="I400" s="12"/>
    </row>
    <row r="401">
      <c r="C401" s="7"/>
      <c r="I401" s="12"/>
    </row>
    <row r="402">
      <c r="C402" s="7"/>
      <c r="I402" s="12"/>
    </row>
    <row r="403">
      <c r="C403" s="7"/>
      <c r="I403" s="12"/>
    </row>
    <row r="404">
      <c r="C404" s="7"/>
      <c r="I404" s="12"/>
    </row>
    <row r="405">
      <c r="C405" s="7"/>
      <c r="I405" s="12"/>
    </row>
    <row r="406">
      <c r="C406" s="7"/>
      <c r="I406" s="12"/>
    </row>
    <row r="407">
      <c r="C407" s="7"/>
      <c r="I407" s="12"/>
    </row>
    <row r="408">
      <c r="C408" s="7"/>
      <c r="I408" s="12"/>
    </row>
    <row r="409">
      <c r="C409" s="7"/>
      <c r="I409" s="12"/>
    </row>
    <row r="410">
      <c r="C410" s="7"/>
      <c r="I410" s="12"/>
    </row>
    <row r="411">
      <c r="C411" s="7"/>
      <c r="I411" s="12"/>
    </row>
    <row r="412">
      <c r="C412" s="7"/>
      <c r="I412" s="12"/>
    </row>
    <row r="413">
      <c r="C413" s="7"/>
      <c r="I413" s="12"/>
    </row>
    <row r="414">
      <c r="C414" s="7"/>
      <c r="I414" s="12"/>
    </row>
    <row r="415">
      <c r="C415" s="7"/>
      <c r="I415" s="12"/>
    </row>
    <row r="416">
      <c r="C416" s="7"/>
      <c r="I416" s="12"/>
    </row>
    <row r="417">
      <c r="C417" s="7"/>
      <c r="I417" s="12"/>
    </row>
    <row r="418">
      <c r="C418" s="7"/>
      <c r="I418" s="12"/>
    </row>
    <row r="419">
      <c r="C419" s="7"/>
      <c r="I419" s="12"/>
    </row>
    <row r="420">
      <c r="C420" s="7"/>
      <c r="I420" s="12"/>
    </row>
    <row r="421">
      <c r="C421" s="7"/>
      <c r="I421" s="12"/>
    </row>
    <row r="422">
      <c r="C422" s="7"/>
      <c r="I422" s="12"/>
    </row>
    <row r="423">
      <c r="C423" s="7"/>
      <c r="I423" s="12"/>
    </row>
    <row r="424">
      <c r="C424" s="7"/>
      <c r="I424" s="12"/>
    </row>
    <row r="425">
      <c r="C425" s="7"/>
      <c r="I425" s="12"/>
    </row>
    <row r="426">
      <c r="C426" s="7"/>
      <c r="I426" s="12"/>
    </row>
    <row r="427">
      <c r="C427" s="7"/>
      <c r="I427" s="12"/>
    </row>
    <row r="428">
      <c r="C428" s="7"/>
      <c r="I428" s="12"/>
    </row>
    <row r="429">
      <c r="C429" s="7"/>
      <c r="I429" s="12"/>
    </row>
    <row r="430">
      <c r="C430" s="7"/>
      <c r="I430" s="12"/>
    </row>
    <row r="431">
      <c r="C431" s="7"/>
      <c r="I431" s="12"/>
    </row>
    <row r="432">
      <c r="C432" s="7"/>
      <c r="I432" s="12"/>
    </row>
    <row r="433">
      <c r="C433" s="7"/>
      <c r="I433" s="12"/>
    </row>
    <row r="434">
      <c r="C434" s="7"/>
      <c r="I434" s="12"/>
    </row>
    <row r="435">
      <c r="C435" s="7"/>
      <c r="I435" s="12"/>
    </row>
    <row r="436">
      <c r="C436" s="7"/>
      <c r="I436" s="12"/>
    </row>
    <row r="437">
      <c r="C437" s="7"/>
      <c r="I437" s="12"/>
    </row>
    <row r="438">
      <c r="C438" s="7"/>
      <c r="I438" s="12"/>
    </row>
    <row r="439">
      <c r="C439" s="7"/>
      <c r="I439" s="12"/>
    </row>
    <row r="440">
      <c r="C440" s="7"/>
      <c r="I440" s="12"/>
    </row>
    <row r="441">
      <c r="C441" s="7"/>
      <c r="I441" s="12"/>
    </row>
    <row r="442">
      <c r="C442" s="7"/>
      <c r="I442" s="12"/>
    </row>
    <row r="443">
      <c r="C443" s="7"/>
      <c r="I443" s="12"/>
    </row>
    <row r="444">
      <c r="C444" s="7"/>
      <c r="I444" s="12"/>
    </row>
    <row r="445">
      <c r="C445" s="7"/>
      <c r="I445" s="12"/>
    </row>
    <row r="446">
      <c r="C446" s="7"/>
      <c r="I446" s="12"/>
    </row>
    <row r="447">
      <c r="C447" s="7"/>
      <c r="I447" s="12"/>
    </row>
    <row r="448">
      <c r="C448" s="7"/>
      <c r="I448" s="12"/>
    </row>
    <row r="449">
      <c r="C449" s="7"/>
      <c r="I449" s="12"/>
    </row>
    <row r="450">
      <c r="C450" s="7"/>
      <c r="I450" s="12"/>
    </row>
    <row r="451">
      <c r="C451" s="7"/>
      <c r="I451" s="12"/>
    </row>
    <row r="452">
      <c r="C452" s="7"/>
      <c r="I452" s="12"/>
    </row>
    <row r="453">
      <c r="C453" s="7"/>
      <c r="I453" s="12"/>
    </row>
    <row r="454">
      <c r="C454" s="7"/>
      <c r="I454" s="12"/>
    </row>
    <row r="455">
      <c r="C455" s="7"/>
      <c r="I455" s="12"/>
    </row>
    <row r="456">
      <c r="C456" s="7"/>
      <c r="I456" s="12"/>
    </row>
    <row r="457">
      <c r="C457" s="7"/>
      <c r="I457" s="12"/>
    </row>
    <row r="458">
      <c r="C458" s="7"/>
      <c r="I458" s="12"/>
    </row>
    <row r="459">
      <c r="C459" s="7"/>
      <c r="I459" s="12"/>
    </row>
    <row r="460">
      <c r="C460" s="7"/>
      <c r="I460" s="12"/>
    </row>
    <row r="461">
      <c r="C461" s="7"/>
      <c r="I461" s="12"/>
    </row>
    <row r="462">
      <c r="C462" s="7"/>
      <c r="I462" s="12"/>
    </row>
    <row r="463">
      <c r="C463" s="7"/>
      <c r="I463" s="12"/>
    </row>
    <row r="464">
      <c r="C464" s="7"/>
      <c r="I464" s="12"/>
    </row>
    <row r="465">
      <c r="C465" s="7"/>
      <c r="I465" s="12"/>
    </row>
    <row r="466">
      <c r="C466" s="7"/>
      <c r="I466" s="12"/>
    </row>
    <row r="467">
      <c r="C467" s="7"/>
      <c r="I467" s="12"/>
    </row>
    <row r="468">
      <c r="C468" s="7"/>
      <c r="I468" s="12"/>
    </row>
    <row r="469">
      <c r="C469" s="7"/>
      <c r="I469" s="12"/>
    </row>
    <row r="470">
      <c r="C470" s="7"/>
      <c r="I470" s="12"/>
    </row>
    <row r="471">
      <c r="C471" s="7"/>
      <c r="I471" s="12"/>
    </row>
    <row r="472">
      <c r="C472" s="7"/>
      <c r="I472" s="12"/>
    </row>
    <row r="473">
      <c r="C473" s="7"/>
      <c r="I473" s="12"/>
    </row>
    <row r="474">
      <c r="C474" s="7"/>
      <c r="I474" s="12"/>
    </row>
    <row r="475">
      <c r="C475" s="7"/>
      <c r="I475" s="12"/>
    </row>
    <row r="476">
      <c r="C476" s="7"/>
      <c r="I476" s="12"/>
    </row>
    <row r="477">
      <c r="C477" s="7"/>
      <c r="I477" s="12"/>
    </row>
    <row r="478">
      <c r="C478" s="7"/>
      <c r="I478" s="12"/>
    </row>
    <row r="479">
      <c r="C479" s="7"/>
      <c r="I479" s="12"/>
    </row>
    <row r="480">
      <c r="C480" s="7"/>
      <c r="I480" s="12"/>
    </row>
    <row r="481">
      <c r="C481" s="7"/>
      <c r="I481" s="12"/>
    </row>
    <row r="482">
      <c r="C482" s="7"/>
      <c r="I482" s="12"/>
    </row>
    <row r="483">
      <c r="C483" s="7"/>
      <c r="I483" s="12"/>
    </row>
    <row r="484">
      <c r="C484" s="7"/>
      <c r="I484" s="12"/>
    </row>
    <row r="485">
      <c r="C485" s="7"/>
      <c r="I485" s="12"/>
    </row>
    <row r="486">
      <c r="C486" s="7"/>
      <c r="I486" s="12"/>
    </row>
    <row r="487">
      <c r="C487" s="7"/>
      <c r="I487" s="12"/>
    </row>
    <row r="488">
      <c r="C488" s="7"/>
      <c r="I488" s="12"/>
    </row>
    <row r="489">
      <c r="C489" s="7"/>
      <c r="I489" s="12"/>
    </row>
    <row r="490">
      <c r="C490" s="7"/>
      <c r="I490" s="12"/>
    </row>
    <row r="491">
      <c r="C491" s="7"/>
      <c r="I491" s="12"/>
    </row>
    <row r="492">
      <c r="C492" s="7"/>
      <c r="I492" s="12"/>
    </row>
    <row r="493">
      <c r="C493" s="7"/>
      <c r="I493" s="12"/>
    </row>
    <row r="494">
      <c r="C494" s="7"/>
      <c r="I494" s="12"/>
    </row>
    <row r="495">
      <c r="C495" s="7"/>
      <c r="I495" s="12"/>
    </row>
    <row r="496">
      <c r="C496" s="7"/>
      <c r="I496" s="12"/>
    </row>
    <row r="497">
      <c r="C497" s="7"/>
      <c r="I497" s="12"/>
    </row>
    <row r="498">
      <c r="C498" s="7"/>
      <c r="I498" s="12"/>
    </row>
    <row r="499">
      <c r="C499" s="7"/>
      <c r="I499" s="12"/>
    </row>
    <row r="500">
      <c r="C500" s="7"/>
      <c r="I500" s="12"/>
    </row>
    <row r="501">
      <c r="C501" s="7"/>
      <c r="I501" s="12"/>
    </row>
    <row r="502">
      <c r="C502" s="7"/>
      <c r="I502" s="12"/>
    </row>
    <row r="503">
      <c r="C503" s="7"/>
      <c r="I503" s="12"/>
    </row>
    <row r="504">
      <c r="C504" s="7"/>
      <c r="I504" s="12"/>
    </row>
    <row r="505">
      <c r="C505" s="7"/>
      <c r="I505" s="12"/>
    </row>
    <row r="506">
      <c r="C506" s="7"/>
      <c r="I506" s="12"/>
    </row>
    <row r="507">
      <c r="C507" s="7"/>
      <c r="I507" s="12"/>
    </row>
    <row r="508">
      <c r="C508" s="7"/>
      <c r="I508" s="12"/>
    </row>
    <row r="509">
      <c r="C509" s="7"/>
      <c r="I509" s="12"/>
    </row>
    <row r="510">
      <c r="C510" s="7"/>
      <c r="I510" s="12"/>
    </row>
    <row r="511">
      <c r="C511" s="7"/>
      <c r="I511" s="12"/>
    </row>
    <row r="512">
      <c r="C512" s="7"/>
      <c r="I512" s="12"/>
    </row>
    <row r="513">
      <c r="C513" s="7"/>
      <c r="I513" s="12"/>
    </row>
    <row r="514">
      <c r="C514" s="7"/>
      <c r="I514" s="12"/>
    </row>
    <row r="515">
      <c r="C515" s="7"/>
      <c r="I515" s="12"/>
    </row>
    <row r="516">
      <c r="C516" s="7"/>
      <c r="I516" s="12"/>
    </row>
    <row r="517">
      <c r="C517" s="7"/>
      <c r="I517" s="12"/>
    </row>
    <row r="518">
      <c r="C518" s="7"/>
      <c r="I518" s="12"/>
    </row>
    <row r="519">
      <c r="C519" s="7"/>
      <c r="I519" s="12"/>
    </row>
    <row r="520">
      <c r="C520" s="7"/>
      <c r="I520" s="12"/>
    </row>
    <row r="521">
      <c r="C521" s="7"/>
      <c r="I521" s="12"/>
    </row>
    <row r="522">
      <c r="C522" s="7"/>
      <c r="I522" s="12"/>
    </row>
    <row r="523">
      <c r="C523" s="7"/>
      <c r="I523" s="12"/>
    </row>
    <row r="524">
      <c r="C524" s="7"/>
      <c r="I524" s="12"/>
    </row>
    <row r="525">
      <c r="C525" s="7"/>
      <c r="I525" s="12"/>
    </row>
    <row r="526">
      <c r="C526" s="7"/>
      <c r="I526" s="12"/>
    </row>
    <row r="527">
      <c r="C527" s="7"/>
      <c r="I527" s="12"/>
    </row>
    <row r="528">
      <c r="C528" s="7"/>
      <c r="I528" s="12"/>
    </row>
    <row r="529">
      <c r="C529" s="7"/>
      <c r="I529" s="12"/>
    </row>
    <row r="530">
      <c r="C530" s="7"/>
      <c r="I530" s="12"/>
    </row>
    <row r="531">
      <c r="C531" s="7"/>
      <c r="I531" s="12"/>
    </row>
    <row r="532">
      <c r="C532" s="7"/>
      <c r="I532" s="12"/>
    </row>
    <row r="533">
      <c r="C533" s="7"/>
      <c r="I533" s="12"/>
    </row>
    <row r="534">
      <c r="C534" s="7"/>
      <c r="I534" s="12"/>
    </row>
    <row r="535">
      <c r="C535" s="7"/>
      <c r="I535" s="12"/>
    </row>
    <row r="536">
      <c r="C536" s="7"/>
      <c r="I536" s="12"/>
    </row>
    <row r="537">
      <c r="C537" s="7"/>
      <c r="I537" s="12"/>
    </row>
    <row r="538">
      <c r="C538" s="7"/>
      <c r="I538" s="12"/>
    </row>
    <row r="539">
      <c r="C539" s="7"/>
      <c r="I539" s="12"/>
    </row>
    <row r="540">
      <c r="C540" s="7"/>
      <c r="I540" s="12"/>
    </row>
    <row r="541">
      <c r="C541" s="7"/>
      <c r="I541" s="12"/>
    </row>
    <row r="542">
      <c r="C542" s="7"/>
      <c r="I542" s="12"/>
    </row>
    <row r="543">
      <c r="C543" s="7"/>
      <c r="I543" s="12"/>
    </row>
    <row r="544">
      <c r="C544" s="7"/>
      <c r="I544" s="12"/>
    </row>
    <row r="545">
      <c r="C545" s="7"/>
      <c r="I545" s="12"/>
    </row>
    <row r="546">
      <c r="C546" s="7"/>
      <c r="I546" s="12"/>
    </row>
    <row r="547">
      <c r="C547" s="7"/>
      <c r="I547" s="12"/>
    </row>
    <row r="548">
      <c r="C548" s="7"/>
      <c r="I548" s="12"/>
    </row>
    <row r="549">
      <c r="C549" s="7"/>
      <c r="I549" s="12"/>
    </row>
    <row r="550">
      <c r="C550" s="7"/>
      <c r="I550" s="12"/>
    </row>
    <row r="551">
      <c r="C551" s="7"/>
      <c r="I551" s="12"/>
    </row>
    <row r="552">
      <c r="C552" s="7"/>
      <c r="I552" s="12"/>
    </row>
    <row r="553">
      <c r="C553" s="7"/>
      <c r="I553" s="12"/>
    </row>
    <row r="554">
      <c r="C554" s="7"/>
      <c r="I554" s="12"/>
    </row>
    <row r="555">
      <c r="C555" s="7"/>
      <c r="I555" s="12"/>
    </row>
    <row r="556">
      <c r="C556" s="7"/>
      <c r="I556" s="12"/>
    </row>
    <row r="557">
      <c r="C557" s="7"/>
      <c r="I557" s="12"/>
    </row>
    <row r="558">
      <c r="C558" s="7"/>
      <c r="I558" s="12"/>
    </row>
    <row r="559">
      <c r="C559" s="7"/>
      <c r="I559" s="12"/>
    </row>
    <row r="560">
      <c r="C560" s="7"/>
      <c r="I560" s="12"/>
    </row>
    <row r="561">
      <c r="C561" s="7"/>
      <c r="I561" s="12"/>
    </row>
    <row r="562">
      <c r="C562" s="7"/>
      <c r="I562" s="12"/>
    </row>
    <row r="563">
      <c r="C563" s="7"/>
      <c r="I563" s="12"/>
    </row>
    <row r="564">
      <c r="C564" s="7"/>
      <c r="I564" s="12"/>
    </row>
    <row r="565">
      <c r="C565" s="7"/>
      <c r="I565" s="12"/>
    </row>
    <row r="566">
      <c r="C566" s="7"/>
      <c r="I566" s="12"/>
    </row>
    <row r="567">
      <c r="C567" s="7"/>
      <c r="I567" s="12"/>
    </row>
    <row r="568">
      <c r="C568" s="7"/>
      <c r="I568" s="12"/>
    </row>
    <row r="569">
      <c r="C569" s="7"/>
      <c r="I569" s="12"/>
    </row>
    <row r="570">
      <c r="C570" s="7"/>
      <c r="I570" s="12"/>
    </row>
    <row r="571">
      <c r="C571" s="7"/>
      <c r="I571" s="12"/>
    </row>
    <row r="572">
      <c r="C572" s="7"/>
      <c r="I572" s="12"/>
    </row>
    <row r="573">
      <c r="C573" s="7"/>
      <c r="I573" s="12"/>
    </row>
    <row r="574">
      <c r="C574" s="7"/>
      <c r="I574" s="12"/>
    </row>
    <row r="575">
      <c r="C575" s="7"/>
      <c r="I575" s="12"/>
    </row>
    <row r="576">
      <c r="C576" s="7"/>
      <c r="I576" s="12"/>
    </row>
    <row r="577">
      <c r="C577" s="7"/>
      <c r="I577" s="12"/>
    </row>
    <row r="578">
      <c r="C578" s="7"/>
      <c r="I578" s="12"/>
    </row>
    <row r="579">
      <c r="C579" s="7"/>
      <c r="I579" s="12"/>
    </row>
    <row r="580">
      <c r="C580" s="7"/>
      <c r="I580" s="12"/>
    </row>
    <row r="581">
      <c r="C581" s="7"/>
      <c r="I581" s="12"/>
    </row>
    <row r="582">
      <c r="C582" s="7"/>
      <c r="I582" s="12"/>
    </row>
    <row r="583">
      <c r="C583" s="7"/>
      <c r="I583" s="12"/>
    </row>
    <row r="584">
      <c r="C584" s="7"/>
      <c r="I584" s="12"/>
    </row>
    <row r="585">
      <c r="C585" s="7"/>
      <c r="I585" s="12"/>
    </row>
    <row r="586">
      <c r="C586" s="7"/>
      <c r="I586" s="12"/>
    </row>
    <row r="587">
      <c r="C587" s="7"/>
      <c r="I587" s="12"/>
    </row>
    <row r="588">
      <c r="C588" s="7"/>
      <c r="I588" s="12"/>
    </row>
    <row r="589">
      <c r="C589" s="7"/>
      <c r="I589" s="12"/>
    </row>
    <row r="590">
      <c r="C590" s="7"/>
      <c r="I590" s="12"/>
    </row>
    <row r="591">
      <c r="C591" s="7"/>
      <c r="I591" s="12"/>
    </row>
    <row r="592">
      <c r="C592" s="7"/>
      <c r="I592" s="12"/>
    </row>
    <row r="593">
      <c r="C593" s="7"/>
      <c r="I593" s="12"/>
    </row>
    <row r="594">
      <c r="C594" s="7"/>
      <c r="I594" s="12"/>
    </row>
    <row r="595">
      <c r="C595" s="7"/>
      <c r="I595" s="12"/>
    </row>
    <row r="596">
      <c r="C596" s="7"/>
      <c r="I596" s="12"/>
    </row>
    <row r="597">
      <c r="C597" s="7"/>
      <c r="I597" s="12"/>
    </row>
    <row r="598">
      <c r="C598" s="7"/>
      <c r="I598" s="12"/>
    </row>
    <row r="599">
      <c r="C599" s="7"/>
      <c r="I599" s="12"/>
    </row>
    <row r="600">
      <c r="C600" s="7"/>
      <c r="I600" s="12"/>
    </row>
    <row r="601">
      <c r="C601" s="7"/>
      <c r="I601" s="12"/>
    </row>
    <row r="602">
      <c r="C602" s="7"/>
      <c r="I602" s="12"/>
    </row>
    <row r="603">
      <c r="C603" s="7"/>
      <c r="I603" s="12"/>
    </row>
    <row r="604">
      <c r="C604" s="7"/>
      <c r="I604" s="12"/>
    </row>
    <row r="605">
      <c r="C605" s="7"/>
      <c r="I605" s="12"/>
    </row>
    <row r="606">
      <c r="C606" s="7"/>
      <c r="I606" s="12"/>
    </row>
    <row r="607">
      <c r="C607" s="7"/>
      <c r="I607" s="12"/>
    </row>
    <row r="608">
      <c r="C608" s="7"/>
      <c r="I608" s="12"/>
    </row>
    <row r="609">
      <c r="C609" s="7"/>
      <c r="I609" s="12"/>
    </row>
    <row r="610">
      <c r="C610" s="7"/>
      <c r="I610" s="12"/>
    </row>
    <row r="611">
      <c r="C611" s="7"/>
      <c r="I611" s="12"/>
    </row>
    <row r="612">
      <c r="C612" s="7"/>
      <c r="I612" s="12"/>
    </row>
    <row r="613">
      <c r="C613" s="7"/>
      <c r="I613" s="12"/>
    </row>
    <row r="614">
      <c r="C614" s="7"/>
      <c r="I614" s="12"/>
    </row>
    <row r="615">
      <c r="C615" s="7"/>
      <c r="I615" s="12"/>
    </row>
    <row r="616">
      <c r="C616" s="7"/>
      <c r="I616" s="12"/>
    </row>
    <row r="617">
      <c r="C617" s="7"/>
      <c r="I617" s="12"/>
    </row>
    <row r="618">
      <c r="C618" s="7"/>
      <c r="I618" s="12"/>
    </row>
    <row r="619">
      <c r="C619" s="7"/>
      <c r="I619" s="12"/>
    </row>
    <row r="620">
      <c r="C620" s="7"/>
      <c r="I620" s="12"/>
    </row>
    <row r="621">
      <c r="C621" s="7"/>
      <c r="I621" s="12"/>
    </row>
    <row r="622">
      <c r="C622" s="7"/>
      <c r="I622" s="12"/>
    </row>
    <row r="623">
      <c r="C623" s="7"/>
      <c r="I623" s="12"/>
    </row>
    <row r="624">
      <c r="C624" s="7"/>
      <c r="I624" s="12"/>
    </row>
    <row r="625">
      <c r="C625" s="7"/>
      <c r="I625" s="12"/>
    </row>
    <row r="626">
      <c r="C626" s="7"/>
      <c r="I626" s="12"/>
    </row>
    <row r="627">
      <c r="C627" s="7"/>
      <c r="I627" s="12"/>
    </row>
    <row r="628">
      <c r="C628" s="7"/>
      <c r="I628" s="12"/>
    </row>
    <row r="629">
      <c r="C629" s="7"/>
      <c r="I629" s="12"/>
    </row>
    <row r="630">
      <c r="C630" s="7"/>
      <c r="I630" s="12"/>
    </row>
    <row r="631">
      <c r="C631" s="7"/>
      <c r="I631" s="12"/>
    </row>
    <row r="632">
      <c r="C632" s="7"/>
      <c r="I632" s="12"/>
    </row>
    <row r="633">
      <c r="C633" s="7"/>
      <c r="I633" s="12"/>
    </row>
    <row r="634">
      <c r="C634" s="7"/>
      <c r="I634" s="12"/>
    </row>
    <row r="635">
      <c r="C635" s="7"/>
      <c r="I635" s="12"/>
    </row>
    <row r="636">
      <c r="C636" s="7"/>
      <c r="I636" s="12"/>
    </row>
    <row r="637">
      <c r="C637" s="7"/>
      <c r="I637" s="12"/>
    </row>
    <row r="638">
      <c r="C638" s="7"/>
      <c r="I638" s="12"/>
    </row>
    <row r="639">
      <c r="C639" s="7"/>
      <c r="I639" s="12"/>
    </row>
    <row r="640">
      <c r="C640" s="7"/>
      <c r="I640" s="12"/>
    </row>
    <row r="641">
      <c r="C641" s="7"/>
      <c r="I641" s="12"/>
    </row>
    <row r="642">
      <c r="C642" s="7"/>
      <c r="I642" s="12"/>
    </row>
    <row r="643">
      <c r="C643" s="7"/>
      <c r="I643" s="12"/>
    </row>
    <row r="644">
      <c r="C644" s="7"/>
      <c r="I644" s="12"/>
    </row>
    <row r="645">
      <c r="C645" s="7"/>
      <c r="I645" s="12"/>
    </row>
    <row r="646">
      <c r="C646" s="7"/>
      <c r="I646" s="12"/>
    </row>
    <row r="647">
      <c r="C647" s="7"/>
      <c r="I647" s="12"/>
    </row>
    <row r="648">
      <c r="C648" s="7"/>
      <c r="I648" s="12"/>
    </row>
    <row r="649">
      <c r="C649" s="7"/>
      <c r="I649" s="12"/>
    </row>
    <row r="650">
      <c r="C650" s="7"/>
      <c r="I650" s="12"/>
    </row>
    <row r="651">
      <c r="C651" s="7"/>
      <c r="I651" s="12"/>
    </row>
    <row r="652">
      <c r="C652" s="7"/>
      <c r="I652" s="12"/>
    </row>
    <row r="653">
      <c r="C653" s="7"/>
      <c r="I653" s="12"/>
    </row>
    <row r="654">
      <c r="C654" s="7"/>
      <c r="I654" s="12"/>
    </row>
    <row r="655">
      <c r="C655" s="7"/>
      <c r="I655" s="12"/>
    </row>
    <row r="656">
      <c r="C656" s="7"/>
      <c r="I656" s="12"/>
    </row>
    <row r="657">
      <c r="C657" s="7"/>
      <c r="I657" s="12"/>
    </row>
    <row r="658">
      <c r="C658" s="7"/>
      <c r="I658" s="12"/>
    </row>
    <row r="659">
      <c r="C659" s="7"/>
      <c r="I659" s="12"/>
    </row>
    <row r="660">
      <c r="C660" s="7"/>
      <c r="I660" s="12"/>
    </row>
    <row r="661">
      <c r="C661" s="7"/>
      <c r="I661" s="12"/>
    </row>
    <row r="662">
      <c r="C662" s="7"/>
      <c r="I662" s="12"/>
    </row>
    <row r="663">
      <c r="C663" s="7"/>
      <c r="I663" s="12"/>
    </row>
    <row r="664">
      <c r="C664" s="7"/>
      <c r="I664" s="12"/>
    </row>
    <row r="665">
      <c r="C665" s="7"/>
      <c r="I665" s="12"/>
    </row>
    <row r="666">
      <c r="C666" s="7"/>
      <c r="I666" s="12"/>
    </row>
    <row r="667">
      <c r="C667" s="7"/>
      <c r="I667" s="12"/>
    </row>
    <row r="668">
      <c r="C668" s="7"/>
      <c r="I668" s="12"/>
    </row>
    <row r="669">
      <c r="C669" s="7"/>
      <c r="I669" s="12"/>
    </row>
    <row r="670">
      <c r="C670" s="7"/>
      <c r="I670" s="12"/>
    </row>
    <row r="671">
      <c r="C671" s="7"/>
      <c r="I671" s="12"/>
    </row>
    <row r="672">
      <c r="C672" s="7"/>
      <c r="I672" s="12"/>
    </row>
    <row r="673">
      <c r="C673" s="7"/>
      <c r="I673" s="12"/>
    </row>
    <row r="674">
      <c r="C674" s="7"/>
      <c r="I674" s="12"/>
    </row>
    <row r="675">
      <c r="C675" s="7"/>
      <c r="I675" s="12"/>
    </row>
    <row r="676">
      <c r="C676" s="7"/>
      <c r="I676" s="12"/>
    </row>
    <row r="677">
      <c r="C677" s="7"/>
      <c r="I677" s="12"/>
    </row>
    <row r="678">
      <c r="C678" s="7"/>
      <c r="I678" s="12"/>
    </row>
    <row r="679">
      <c r="C679" s="7"/>
      <c r="I679" s="12"/>
    </row>
    <row r="680">
      <c r="C680" s="7"/>
      <c r="I680" s="12"/>
    </row>
    <row r="681">
      <c r="C681" s="7"/>
      <c r="I681" s="12"/>
    </row>
    <row r="682">
      <c r="C682" s="7"/>
      <c r="I682" s="12"/>
    </row>
    <row r="683">
      <c r="C683" s="7"/>
      <c r="I683" s="12"/>
    </row>
    <row r="684">
      <c r="C684" s="7"/>
      <c r="I684" s="12"/>
    </row>
    <row r="685">
      <c r="C685" s="7"/>
      <c r="I685" s="12"/>
    </row>
    <row r="686">
      <c r="C686" s="7"/>
      <c r="I686" s="12"/>
    </row>
    <row r="687">
      <c r="C687" s="7"/>
      <c r="I687" s="12"/>
    </row>
    <row r="688">
      <c r="C688" s="7"/>
      <c r="I688" s="12"/>
    </row>
    <row r="689">
      <c r="C689" s="7"/>
      <c r="I689" s="12"/>
    </row>
    <row r="690">
      <c r="C690" s="7"/>
      <c r="I690" s="12"/>
    </row>
    <row r="691">
      <c r="C691" s="7"/>
      <c r="I691" s="12"/>
    </row>
    <row r="692">
      <c r="C692" s="7"/>
      <c r="I692" s="12"/>
    </row>
    <row r="693">
      <c r="C693" s="7"/>
      <c r="I693" s="12"/>
    </row>
    <row r="694">
      <c r="C694" s="7"/>
      <c r="I694" s="12"/>
    </row>
    <row r="695">
      <c r="C695" s="7"/>
      <c r="I695" s="12"/>
    </row>
    <row r="696">
      <c r="C696" s="7"/>
      <c r="I696" s="12"/>
    </row>
    <row r="697">
      <c r="C697" s="7"/>
      <c r="I697" s="12"/>
    </row>
    <row r="698">
      <c r="C698" s="7"/>
      <c r="I698" s="12"/>
    </row>
    <row r="699">
      <c r="C699" s="7"/>
      <c r="I699" s="12"/>
    </row>
    <row r="700">
      <c r="C700" s="7"/>
      <c r="I700" s="12"/>
    </row>
    <row r="701">
      <c r="C701" s="7"/>
      <c r="I701" s="12"/>
    </row>
    <row r="702">
      <c r="C702" s="7"/>
      <c r="I702" s="12"/>
    </row>
    <row r="703">
      <c r="C703" s="7"/>
      <c r="I703" s="12"/>
    </row>
    <row r="704">
      <c r="C704" s="7"/>
      <c r="I704" s="12"/>
    </row>
    <row r="705">
      <c r="C705" s="7"/>
      <c r="I705" s="12"/>
    </row>
    <row r="706">
      <c r="C706" s="7"/>
      <c r="I706" s="12"/>
    </row>
    <row r="707">
      <c r="C707" s="7"/>
      <c r="I707" s="12"/>
    </row>
    <row r="708">
      <c r="C708" s="7"/>
      <c r="I708" s="12"/>
    </row>
    <row r="709">
      <c r="C709" s="7"/>
      <c r="I709" s="12"/>
    </row>
    <row r="710">
      <c r="C710" s="7"/>
      <c r="I710" s="12"/>
    </row>
    <row r="711">
      <c r="C711" s="7"/>
      <c r="I711" s="12"/>
    </row>
    <row r="712">
      <c r="C712" s="7"/>
      <c r="I712" s="12"/>
    </row>
    <row r="713">
      <c r="C713" s="7"/>
      <c r="I713" s="12"/>
    </row>
    <row r="714">
      <c r="C714" s="7"/>
      <c r="I714" s="12"/>
    </row>
    <row r="715">
      <c r="C715" s="7"/>
      <c r="I715" s="12"/>
    </row>
    <row r="716">
      <c r="C716" s="7"/>
      <c r="I716" s="12"/>
    </row>
    <row r="717">
      <c r="C717" s="7"/>
      <c r="I717" s="12"/>
    </row>
    <row r="718">
      <c r="C718" s="7"/>
      <c r="I718" s="12"/>
    </row>
    <row r="719">
      <c r="C719" s="7"/>
      <c r="I719" s="12"/>
    </row>
    <row r="720">
      <c r="C720" s="7"/>
      <c r="I720" s="12"/>
    </row>
    <row r="721">
      <c r="C721" s="7"/>
      <c r="I721" s="12"/>
    </row>
    <row r="722">
      <c r="C722" s="7"/>
      <c r="I722" s="12"/>
    </row>
    <row r="723">
      <c r="C723" s="7"/>
      <c r="I723" s="12"/>
    </row>
    <row r="724">
      <c r="C724" s="7"/>
      <c r="I724" s="12"/>
    </row>
    <row r="725">
      <c r="C725" s="7"/>
      <c r="I725" s="12"/>
    </row>
    <row r="726">
      <c r="C726" s="7"/>
      <c r="I726" s="12"/>
    </row>
    <row r="727">
      <c r="C727" s="7"/>
      <c r="I727" s="12"/>
    </row>
    <row r="728">
      <c r="C728" s="7"/>
      <c r="I728" s="12"/>
    </row>
    <row r="729">
      <c r="C729" s="7"/>
      <c r="I729" s="12"/>
    </row>
    <row r="730">
      <c r="C730" s="7"/>
      <c r="I730" s="12"/>
    </row>
    <row r="731">
      <c r="C731" s="7"/>
      <c r="I731" s="12"/>
    </row>
    <row r="732">
      <c r="C732" s="7"/>
      <c r="I732" s="12"/>
    </row>
    <row r="733">
      <c r="C733" s="7"/>
      <c r="I733" s="12"/>
    </row>
    <row r="734">
      <c r="C734" s="7"/>
      <c r="I734" s="12"/>
    </row>
    <row r="735">
      <c r="C735" s="7"/>
      <c r="I735" s="12"/>
    </row>
    <row r="736">
      <c r="C736" s="7"/>
      <c r="I736" s="12"/>
    </row>
    <row r="737">
      <c r="C737" s="7"/>
      <c r="I737" s="12"/>
    </row>
    <row r="738">
      <c r="C738" s="7"/>
      <c r="I738" s="12"/>
    </row>
    <row r="739">
      <c r="C739" s="7"/>
      <c r="I739" s="12"/>
    </row>
    <row r="740">
      <c r="C740" s="7"/>
      <c r="I740" s="12"/>
    </row>
    <row r="741">
      <c r="C741" s="7"/>
      <c r="I741" s="12"/>
    </row>
    <row r="742">
      <c r="C742" s="7"/>
      <c r="I742" s="12"/>
    </row>
    <row r="743">
      <c r="C743" s="7"/>
      <c r="I743" s="12"/>
    </row>
    <row r="744">
      <c r="C744" s="7"/>
      <c r="I744" s="12"/>
    </row>
    <row r="745">
      <c r="C745" s="7"/>
      <c r="I745" s="12"/>
    </row>
    <row r="746">
      <c r="C746" s="7"/>
      <c r="I746" s="12"/>
    </row>
    <row r="747">
      <c r="C747" s="7"/>
      <c r="I747" s="12"/>
    </row>
    <row r="748">
      <c r="C748" s="7"/>
      <c r="I748" s="12"/>
    </row>
    <row r="749">
      <c r="C749" s="7"/>
      <c r="I749" s="12"/>
    </row>
    <row r="750">
      <c r="C750" s="7"/>
      <c r="I750" s="12"/>
    </row>
    <row r="751">
      <c r="C751" s="7"/>
      <c r="I751" s="12"/>
    </row>
    <row r="752">
      <c r="C752" s="7"/>
      <c r="I752" s="12"/>
    </row>
    <row r="753">
      <c r="C753" s="7"/>
      <c r="I753" s="12"/>
    </row>
    <row r="754">
      <c r="C754" s="7"/>
      <c r="I754" s="12"/>
    </row>
    <row r="755">
      <c r="C755" s="7"/>
      <c r="I755" s="12"/>
    </row>
    <row r="756">
      <c r="C756" s="7"/>
      <c r="I756" s="12"/>
    </row>
    <row r="757">
      <c r="C757" s="7"/>
      <c r="I757" s="12"/>
    </row>
    <row r="758">
      <c r="C758" s="7"/>
      <c r="I758" s="12"/>
    </row>
    <row r="759">
      <c r="C759" s="7"/>
      <c r="I759" s="12"/>
    </row>
    <row r="760">
      <c r="C760" s="7"/>
      <c r="I760" s="12"/>
    </row>
    <row r="761">
      <c r="C761" s="7"/>
      <c r="I761" s="12"/>
    </row>
    <row r="762">
      <c r="C762" s="7"/>
      <c r="I762" s="12"/>
    </row>
    <row r="763">
      <c r="C763" s="7"/>
      <c r="I763" s="12"/>
    </row>
    <row r="764">
      <c r="C764" s="7"/>
      <c r="I764" s="12"/>
    </row>
    <row r="765">
      <c r="C765" s="7"/>
      <c r="I765" s="12"/>
    </row>
    <row r="766">
      <c r="C766" s="7"/>
      <c r="I766" s="12"/>
    </row>
    <row r="767">
      <c r="C767" s="7"/>
      <c r="I767" s="12"/>
    </row>
    <row r="768">
      <c r="C768" s="7"/>
      <c r="I768" s="12"/>
    </row>
    <row r="769">
      <c r="C769" s="7"/>
      <c r="I769" s="12"/>
    </row>
    <row r="770">
      <c r="C770" s="7"/>
      <c r="I770" s="12"/>
    </row>
    <row r="771">
      <c r="C771" s="7"/>
      <c r="I771" s="12"/>
    </row>
    <row r="772">
      <c r="C772" s="7"/>
      <c r="I772" s="12"/>
    </row>
    <row r="773">
      <c r="C773" s="7"/>
      <c r="I773" s="12"/>
    </row>
    <row r="774">
      <c r="C774" s="7"/>
      <c r="I774" s="12"/>
    </row>
    <row r="775">
      <c r="C775" s="7"/>
      <c r="I775" s="12"/>
    </row>
    <row r="776">
      <c r="C776" s="7"/>
      <c r="I776" s="12"/>
    </row>
    <row r="777">
      <c r="C777" s="7"/>
      <c r="I777" s="12"/>
    </row>
    <row r="778">
      <c r="C778" s="7"/>
      <c r="I778" s="12"/>
    </row>
    <row r="779">
      <c r="C779" s="7"/>
      <c r="I779" s="12"/>
    </row>
    <row r="780">
      <c r="C780" s="7"/>
      <c r="I780" s="12"/>
    </row>
    <row r="781">
      <c r="C781" s="7"/>
      <c r="I781" s="12"/>
    </row>
    <row r="782">
      <c r="C782" s="7"/>
      <c r="I782" s="12"/>
    </row>
    <row r="783">
      <c r="C783" s="7"/>
      <c r="I783" s="12"/>
    </row>
    <row r="784">
      <c r="C784" s="7"/>
      <c r="I784" s="12"/>
    </row>
    <row r="785">
      <c r="C785" s="7"/>
      <c r="I785" s="12"/>
    </row>
    <row r="786">
      <c r="C786" s="7"/>
      <c r="I786" s="12"/>
    </row>
    <row r="787">
      <c r="C787" s="7"/>
      <c r="I787" s="12"/>
    </row>
    <row r="788">
      <c r="C788" s="7"/>
      <c r="I788" s="12"/>
    </row>
    <row r="789">
      <c r="C789" s="7"/>
      <c r="I789" s="12"/>
    </row>
    <row r="790">
      <c r="C790" s="7"/>
      <c r="I790" s="12"/>
    </row>
    <row r="791">
      <c r="C791" s="7"/>
      <c r="I791" s="12"/>
    </row>
    <row r="792">
      <c r="C792" s="7"/>
      <c r="I792" s="12"/>
    </row>
    <row r="793">
      <c r="C793" s="7"/>
      <c r="I793" s="12"/>
    </row>
    <row r="794">
      <c r="C794" s="7"/>
      <c r="I794" s="12"/>
    </row>
    <row r="795">
      <c r="C795" s="7"/>
      <c r="I795" s="12"/>
    </row>
    <row r="796">
      <c r="C796" s="7"/>
      <c r="I796" s="12"/>
    </row>
    <row r="797">
      <c r="C797" s="7"/>
      <c r="I797" s="12"/>
    </row>
    <row r="798">
      <c r="C798" s="7"/>
      <c r="I798" s="12"/>
    </row>
    <row r="799">
      <c r="C799" s="7"/>
      <c r="I799" s="12"/>
    </row>
    <row r="800">
      <c r="C800" s="7"/>
      <c r="I800" s="12"/>
    </row>
    <row r="801">
      <c r="C801" s="7"/>
      <c r="I801" s="12"/>
    </row>
    <row r="802">
      <c r="C802" s="7"/>
      <c r="I802" s="12"/>
    </row>
    <row r="803">
      <c r="C803" s="7"/>
      <c r="I803" s="12"/>
    </row>
    <row r="804">
      <c r="C804" s="7"/>
      <c r="I804" s="12"/>
    </row>
    <row r="805">
      <c r="C805" s="7"/>
      <c r="I805" s="12"/>
    </row>
    <row r="806">
      <c r="C806" s="7"/>
      <c r="I806" s="12"/>
    </row>
    <row r="807">
      <c r="C807" s="7"/>
      <c r="I807" s="12"/>
    </row>
    <row r="808">
      <c r="C808" s="7"/>
      <c r="I808" s="12"/>
    </row>
    <row r="809">
      <c r="C809" s="7"/>
      <c r="I809" s="12"/>
    </row>
    <row r="810">
      <c r="C810" s="7"/>
      <c r="I810" s="12"/>
    </row>
    <row r="811">
      <c r="C811" s="7"/>
      <c r="I811" s="12"/>
    </row>
    <row r="812">
      <c r="C812" s="7"/>
      <c r="I812" s="12"/>
    </row>
    <row r="813">
      <c r="C813" s="7"/>
      <c r="I813" s="12"/>
    </row>
    <row r="814">
      <c r="C814" s="7"/>
      <c r="I814" s="12"/>
    </row>
    <row r="815">
      <c r="C815" s="7"/>
      <c r="I815" s="12"/>
    </row>
    <row r="816">
      <c r="C816" s="7"/>
      <c r="I816" s="12"/>
    </row>
    <row r="817">
      <c r="C817" s="7"/>
      <c r="I817" s="12"/>
    </row>
    <row r="818">
      <c r="C818" s="7"/>
      <c r="I818" s="12"/>
    </row>
    <row r="819">
      <c r="C819" s="7"/>
      <c r="I819" s="12"/>
    </row>
    <row r="820">
      <c r="C820" s="7"/>
      <c r="I820" s="12"/>
    </row>
    <row r="821">
      <c r="C821" s="7"/>
      <c r="I821" s="12"/>
    </row>
    <row r="822">
      <c r="C822" s="7"/>
      <c r="I822" s="12"/>
    </row>
    <row r="823">
      <c r="C823" s="7"/>
      <c r="I823" s="12"/>
    </row>
    <row r="824">
      <c r="C824" s="7"/>
      <c r="I824" s="12"/>
    </row>
    <row r="825">
      <c r="C825" s="7"/>
      <c r="I825" s="12"/>
    </row>
    <row r="826">
      <c r="C826" s="7"/>
      <c r="I826" s="12"/>
    </row>
    <row r="827">
      <c r="C827" s="7"/>
      <c r="I827" s="12"/>
    </row>
    <row r="828">
      <c r="C828" s="7"/>
      <c r="I828" s="12"/>
    </row>
    <row r="829">
      <c r="C829" s="7"/>
      <c r="I829" s="12"/>
    </row>
    <row r="830">
      <c r="C830" s="7"/>
      <c r="I830" s="12"/>
    </row>
    <row r="831">
      <c r="C831" s="7"/>
      <c r="I831" s="12"/>
    </row>
    <row r="832">
      <c r="C832" s="7"/>
      <c r="I832" s="12"/>
    </row>
    <row r="833">
      <c r="C833" s="7"/>
      <c r="I833" s="12"/>
    </row>
    <row r="834">
      <c r="C834" s="7"/>
      <c r="I834" s="12"/>
    </row>
    <row r="835">
      <c r="C835" s="7"/>
      <c r="I835" s="12"/>
    </row>
    <row r="836">
      <c r="C836" s="7"/>
      <c r="I836" s="12"/>
    </row>
    <row r="837">
      <c r="C837" s="7"/>
      <c r="I837" s="12"/>
    </row>
    <row r="838">
      <c r="C838" s="7"/>
      <c r="I838" s="12"/>
    </row>
    <row r="839">
      <c r="C839" s="7"/>
      <c r="I839" s="12"/>
    </row>
    <row r="840">
      <c r="C840" s="7"/>
      <c r="I840" s="12"/>
    </row>
    <row r="841">
      <c r="C841" s="7"/>
      <c r="I841" s="12"/>
    </row>
    <row r="842">
      <c r="C842" s="7"/>
      <c r="I842" s="12"/>
    </row>
    <row r="843">
      <c r="C843" s="7"/>
      <c r="I843" s="12"/>
    </row>
    <row r="844">
      <c r="C844" s="7"/>
      <c r="I844" s="12"/>
    </row>
    <row r="845">
      <c r="C845" s="7"/>
      <c r="I845" s="12"/>
    </row>
    <row r="846">
      <c r="C846" s="7"/>
      <c r="I846" s="12"/>
    </row>
    <row r="847">
      <c r="C847" s="7"/>
      <c r="I847" s="12"/>
    </row>
    <row r="848">
      <c r="C848" s="7"/>
      <c r="I848" s="12"/>
    </row>
    <row r="849">
      <c r="C849" s="7"/>
      <c r="I849" s="12"/>
    </row>
    <row r="850">
      <c r="C850" s="7"/>
      <c r="I850" s="12"/>
    </row>
    <row r="851">
      <c r="C851" s="7"/>
      <c r="I851" s="12"/>
    </row>
    <row r="852">
      <c r="C852" s="7"/>
      <c r="I852" s="12"/>
    </row>
    <row r="853">
      <c r="C853" s="7"/>
      <c r="I853" s="12"/>
    </row>
    <row r="854">
      <c r="C854" s="7"/>
      <c r="I854" s="12"/>
    </row>
    <row r="855">
      <c r="C855" s="7"/>
      <c r="I855" s="12"/>
    </row>
    <row r="856">
      <c r="C856" s="7"/>
      <c r="I856" s="12"/>
    </row>
    <row r="857">
      <c r="C857" s="7"/>
      <c r="I857" s="12"/>
    </row>
    <row r="858">
      <c r="C858" s="7"/>
      <c r="I858" s="12"/>
    </row>
    <row r="859">
      <c r="C859" s="7"/>
      <c r="I859" s="12"/>
    </row>
    <row r="860">
      <c r="C860" s="7"/>
      <c r="I860" s="12"/>
    </row>
    <row r="861">
      <c r="C861" s="7"/>
      <c r="I861" s="12"/>
    </row>
    <row r="862">
      <c r="C862" s="7"/>
      <c r="I862" s="12"/>
    </row>
    <row r="863">
      <c r="C863" s="7"/>
      <c r="I863" s="12"/>
    </row>
    <row r="864">
      <c r="C864" s="7"/>
      <c r="I864" s="12"/>
    </row>
    <row r="865">
      <c r="C865" s="7"/>
      <c r="I865" s="12"/>
    </row>
    <row r="866">
      <c r="C866" s="7"/>
      <c r="I866" s="12"/>
    </row>
    <row r="867">
      <c r="C867" s="7"/>
      <c r="I867" s="12"/>
    </row>
    <row r="868">
      <c r="C868" s="7"/>
      <c r="I868" s="12"/>
    </row>
    <row r="869">
      <c r="C869" s="7"/>
      <c r="I869" s="12"/>
    </row>
    <row r="870">
      <c r="C870" s="7"/>
      <c r="I870" s="12"/>
    </row>
    <row r="871">
      <c r="C871" s="7"/>
      <c r="I871" s="12"/>
    </row>
    <row r="872">
      <c r="C872" s="7"/>
      <c r="I872" s="12"/>
    </row>
    <row r="873">
      <c r="C873" s="7"/>
      <c r="I873" s="12"/>
    </row>
    <row r="874">
      <c r="C874" s="7"/>
      <c r="I874" s="12"/>
    </row>
    <row r="875">
      <c r="C875" s="7"/>
      <c r="I875" s="12"/>
    </row>
    <row r="876">
      <c r="C876" s="7"/>
      <c r="I876" s="12"/>
    </row>
    <row r="877">
      <c r="C877" s="7"/>
      <c r="I877" s="12"/>
    </row>
    <row r="878">
      <c r="C878" s="7"/>
      <c r="I878" s="12"/>
    </row>
    <row r="879">
      <c r="C879" s="7"/>
      <c r="I879" s="12"/>
    </row>
    <row r="880">
      <c r="C880" s="7"/>
      <c r="I880" s="12"/>
    </row>
    <row r="881">
      <c r="C881" s="7"/>
      <c r="I881" s="12"/>
    </row>
    <row r="882">
      <c r="C882" s="7"/>
      <c r="I882" s="12"/>
    </row>
    <row r="883">
      <c r="C883" s="7"/>
      <c r="I883" s="12"/>
    </row>
    <row r="884">
      <c r="C884" s="7"/>
      <c r="I884" s="12"/>
    </row>
    <row r="885">
      <c r="C885" s="7"/>
      <c r="I885" s="12"/>
    </row>
    <row r="886">
      <c r="C886" s="7"/>
      <c r="I886" s="12"/>
    </row>
    <row r="887">
      <c r="C887" s="7"/>
      <c r="I887" s="12"/>
    </row>
    <row r="888">
      <c r="C888" s="7"/>
      <c r="I888" s="12"/>
    </row>
    <row r="889">
      <c r="C889" s="7"/>
      <c r="I889" s="12"/>
    </row>
    <row r="890">
      <c r="C890" s="7"/>
      <c r="I890" s="12"/>
    </row>
    <row r="891">
      <c r="C891" s="7"/>
      <c r="I891" s="12"/>
    </row>
    <row r="892">
      <c r="C892" s="7"/>
      <c r="I892" s="12"/>
    </row>
    <row r="893">
      <c r="C893" s="7"/>
      <c r="I893" s="12"/>
    </row>
    <row r="894">
      <c r="C894" s="7"/>
      <c r="I894" s="12"/>
    </row>
    <row r="895">
      <c r="C895" s="7"/>
      <c r="I895" s="12"/>
    </row>
    <row r="896">
      <c r="C896" s="7"/>
      <c r="I896" s="12"/>
    </row>
    <row r="897">
      <c r="C897" s="7"/>
      <c r="I897" s="12"/>
    </row>
    <row r="898">
      <c r="C898" s="7"/>
      <c r="I898" s="12"/>
    </row>
    <row r="899">
      <c r="C899" s="7"/>
      <c r="I899" s="12"/>
    </row>
    <row r="900">
      <c r="C900" s="7"/>
      <c r="I900" s="12"/>
    </row>
    <row r="901">
      <c r="C901" s="7"/>
      <c r="I901" s="12"/>
    </row>
    <row r="902">
      <c r="C902" s="7"/>
      <c r="I902" s="12"/>
    </row>
    <row r="903">
      <c r="C903" s="7"/>
      <c r="I903" s="12"/>
    </row>
    <row r="904">
      <c r="C904" s="7"/>
      <c r="I904" s="12"/>
    </row>
    <row r="905">
      <c r="C905" s="7"/>
      <c r="I905" s="12"/>
    </row>
    <row r="906">
      <c r="C906" s="7"/>
      <c r="I906" s="12"/>
    </row>
    <row r="907">
      <c r="C907" s="7"/>
      <c r="I907" s="12"/>
    </row>
    <row r="908">
      <c r="C908" s="7"/>
      <c r="I908" s="12"/>
    </row>
    <row r="909">
      <c r="C909" s="7"/>
      <c r="I909" s="12"/>
    </row>
    <row r="910">
      <c r="C910" s="7"/>
      <c r="I910" s="12"/>
    </row>
    <row r="911">
      <c r="C911" s="7"/>
      <c r="I911" s="12"/>
    </row>
    <row r="912">
      <c r="C912" s="7"/>
      <c r="I912" s="12"/>
    </row>
    <row r="913">
      <c r="C913" s="7"/>
      <c r="I913" s="12"/>
    </row>
    <row r="914">
      <c r="C914" s="7"/>
      <c r="I914" s="12"/>
    </row>
    <row r="915">
      <c r="C915" s="7"/>
      <c r="I915" s="12"/>
    </row>
    <row r="916">
      <c r="C916" s="7"/>
      <c r="I916" s="12"/>
    </row>
    <row r="917">
      <c r="C917" s="7"/>
      <c r="I917" s="12"/>
    </row>
    <row r="918">
      <c r="C918" s="7"/>
      <c r="I918" s="12"/>
    </row>
    <row r="919">
      <c r="C919" s="7"/>
      <c r="I919" s="12"/>
    </row>
    <row r="920">
      <c r="C920" s="7"/>
      <c r="I920" s="12"/>
    </row>
    <row r="921">
      <c r="C921" s="7"/>
      <c r="I921" s="12"/>
    </row>
    <row r="922">
      <c r="C922" s="7"/>
      <c r="I922" s="12"/>
    </row>
    <row r="923">
      <c r="C923" s="7"/>
      <c r="I923" s="12"/>
    </row>
    <row r="924">
      <c r="C924" s="7"/>
      <c r="I924" s="12"/>
    </row>
    <row r="925">
      <c r="C925" s="7"/>
      <c r="I925" s="12"/>
    </row>
    <row r="926">
      <c r="C926" s="7"/>
      <c r="I926" s="12"/>
    </row>
    <row r="927">
      <c r="C927" s="7"/>
      <c r="I927" s="12"/>
    </row>
    <row r="928">
      <c r="C928" s="7"/>
      <c r="I928" s="12"/>
    </row>
    <row r="929">
      <c r="C929" s="7"/>
      <c r="I929" s="12"/>
    </row>
    <row r="930">
      <c r="C930" s="7"/>
      <c r="I930" s="12"/>
    </row>
    <row r="931">
      <c r="C931" s="7"/>
      <c r="I931" s="12"/>
    </row>
    <row r="932">
      <c r="C932" s="7"/>
      <c r="I932" s="12"/>
    </row>
    <row r="933">
      <c r="C933" s="7"/>
      <c r="I933" s="12"/>
    </row>
    <row r="934">
      <c r="C934" s="7"/>
      <c r="I934" s="12"/>
    </row>
    <row r="935">
      <c r="C935" s="7"/>
      <c r="I935" s="12"/>
    </row>
    <row r="936">
      <c r="C936" s="7"/>
      <c r="I936" s="12"/>
    </row>
    <row r="937">
      <c r="C937" s="7"/>
      <c r="I937" s="12"/>
    </row>
    <row r="938">
      <c r="C938" s="7"/>
      <c r="I938" s="12"/>
    </row>
    <row r="939">
      <c r="C939" s="7"/>
      <c r="I939" s="12"/>
    </row>
    <row r="940">
      <c r="C940" s="7"/>
      <c r="I940" s="12"/>
    </row>
    <row r="941">
      <c r="C941" s="7"/>
      <c r="I941" s="12"/>
    </row>
    <row r="942">
      <c r="C942" s="7"/>
      <c r="I942" s="12"/>
    </row>
    <row r="943">
      <c r="C943" s="7"/>
      <c r="I943" s="12"/>
    </row>
    <row r="944">
      <c r="C944" s="7"/>
      <c r="I944" s="12"/>
    </row>
    <row r="945">
      <c r="C945" s="7"/>
      <c r="I945" s="12"/>
    </row>
    <row r="946">
      <c r="C946" s="7"/>
      <c r="I946" s="12"/>
    </row>
    <row r="947">
      <c r="C947" s="7"/>
      <c r="I947" s="12"/>
    </row>
    <row r="948">
      <c r="C948" s="7"/>
      <c r="I948" s="12"/>
    </row>
    <row r="949">
      <c r="C949" s="7"/>
      <c r="I949" s="12"/>
    </row>
    <row r="950">
      <c r="C950" s="7"/>
      <c r="I950" s="12"/>
    </row>
    <row r="951">
      <c r="C951" s="7"/>
      <c r="I951" s="12"/>
    </row>
    <row r="952">
      <c r="C952" s="7"/>
      <c r="I952" s="12"/>
    </row>
    <row r="953">
      <c r="C953" s="7"/>
      <c r="I953" s="12"/>
    </row>
    <row r="954">
      <c r="C954" s="7"/>
      <c r="I954" s="12"/>
    </row>
    <row r="955">
      <c r="C955" s="7"/>
      <c r="I955" s="12"/>
    </row>
    <row r="956">
      <c r="C956" s="7"/>
      <c r="I956" s="12"/>
    </row>
    <row r="957">
      <c r="C957" s="7"/>
      <c r="I957" s="12"/>
    </row>
    <row r="958">
      <c r="C958" s="7"/>
      <c r="I958" s="12"/>
    </row>
    <row r="959">
      <c r="C959" s="7"/>
      <c r="I959" s="12"/>
    </row>
    <row r="960">
      <c r="C960" s="7"/>
      <c r="I960" s="12"/>
    </row>
    <row r="961">
      <c r="C961" s="7"/>
      <c r="I961" s="12"/>
    </row>
    <row r="962">
      <c r="C962" s="7"/>
      <c r="I962" s="12"/>
    </row>
    <row r="963">
      <c r="C963" s="7"/>
      <c r="I963" s="12"/>
    </row>
    <row r="964">
      <c r="C964" s="7"/>
      <c r="I964" s="12"/>
    </row>
    <row r="965">
      <c r="C965" s="7"/>
      <c r="I965" s="12"/>
    </row>
    <row r="966">
      <c r="C966" s="7"/>
      <c r="I966" s="12"/>
    </row>
    <row r="967">
      <c r="C967" s="7"/>
      <c r="I967" s="12"/>
    </row>
    <row r="968">
      <c r="C968" s="7"/>
      <c r="I968" s="12"/>
    </row>
    <row r="969">
      <c r="C969" s="7"/>
      <c r="I969" s="12"/>
    </row>
    <row r="970">
      <c r="C970" s="7"/>
      <c r="I970" s="12"/>
    </row>
    <row r="971">
      <c r="C971" s="7"/>
      <c r="I971" s="12"/>
    </row>
    <row r="972">
      <c r="C972" s="7"/>
      <c r="I972" s="12"/>
    </row>
    <row r="973">
      <c r="C973" s="7"/>
      <c r="I973" s="12"/>
    </row>
    <row r="974">
      <c r="C974" s="7"/>
      <c r="I974" s="12"/>
    </row>
    <row r="975">
      <c r="C975" s="7"/>
      <c r="I975" s="12"/>
    </row>
    <row r="976">
      <c r="C976" s="7"/>
      <c r="I976" s="12"/>
    </row>
    <row r="977">
      <c r="C977" s="7"/>
      <c r="I977" s="12"/>
    </row>
    <row r="978">
      <c r="C978" s="7"/>
      <c r="I978" s="12"/>
    </row>
    <row r="979">
      <c r="C979" s="7"/>
      <c r="I979" s="12"/>
    </row>
    <row r="980">
      <c r="C980" s="7"/>
      <c r="I980" s="12"/>
    </row>
    <row r="981">
      <c r="C981" s="7"/>
      <c r="I981" s="12"/>
    </row>
    <row r="982">
      <c r="C982" s="7"/>
      <c r="I982" s="12"/>
    </row>
    <row r="983">
      <c r="C983" s="7"/>
      <c r="I983" s="12"/>
    </row>
    <row r="984">
      <c r="C984" s="7"/>
      <c r="I984" s="12"/>
    </row>
    <row r="985">
      <c r="C985" s="7"/>
      <c r="I985" s="12"/>
    </row>
    <row r="986">
      <c r="C986" s="7"/>
      <c r="I986" s="12"/>
    </row>
    <row r="987">
      <c r="C987" s="7"/>
      <c r="I987" s="12"/>
    </row>
    <row r="988">
      <c r="C988" s="7"/>
      <c r="I988" s="12"/>
    </row>
    <row r="989">
      <c r="C989" s="7"/>
      <c r="I989" s="12"/>
    </row>
    <row r="990">
      <c r="C990" s="7"/>
      <c r="I990" s="12"/>
    </row>
    <row r="991">
      <c r="C991" s="7"/>
      <c r="I991" s="12"/>
    </row>
    <row r="992">
      <c r="C992" s="7"/>
      <c r="I992" s="12"/>
    </row>
    <row r="993">
      <c r="C993" s="7"/>
      <c r="I993" s="12"/>
    </row>
    <row r="994">
      <c r="C994" s="7"/>
      <c r="I994" s="12"/>
    </row>
    <row r="995">
      <c r="C995" s="7"/>
      <c r="I995" s="12"/>
    </row>
    <row r="996">
      <c r="C996" s="7"/>
      <c r="I996" s="12"/>
    </row>
    <row r="997">
      <c r="C997" s="7"/>
      <c r="I997" s="12"/>
    </row>
    <row r="998">
      <c r="C998" s="7"/>
      <c r="I998" s="12"/>
    </row>
    <row r="999">
      <c r="C999" s="7"/>
      <c r="I999" s="12"/>
    </row>
    <row r="1000">
      <c r="C1000" s="7"/>
      <c r="I1000" s="12"/>
    </row>
    <row r="1001">
      <c r="C1001" s="7"/>
      <c r="I1001" s="12"/>
    </row>
    <row r="1002">
      <c r="C1002" s="7"/>
      <c r="I1002" s="12"/>
    </row>
    <row r="1003">
      <c r="C1003" s="7"/>
      <c r="I1003" s="12"/>
    </row>
    <row r="1004">
      <c r="C1004" s="7"/>
      <c r="I1004" s="12"/>
    </row>
    <row r="1005">
      <c r="C1005" s="7"/>
      <c r="I1005" s="12"/>
    </row>
    <row r="1006">
      <c r="C1006" s="7"/>
      <c r="I1006" s="12"/>
    </row>
    <row r="1007">
      <c r="C1007" s="7"/>
      <c r="I1007" s="12"/>
    </row>
    <row r="1008">
      <c r="C1008" s="7"/>
      <c r="I1008" s="12"/>
    </row>
    <row r="1009">
      <c r="C1009" s="7"/>
      <c r="I1009" s="12"/>
    </row>
    <row r="1010">
      <c r="C1010" s="7"/>
      <c r="I1010" s="12"/>
    </row>
    <row r="1011">
      <c r="C1011" s="7"/>
      <c r="I1011" s="12"/>
    </row>
    <row r="1012">
      <c r="C1012" s="7"/>
      <c r="I1012" s="12"/>
    </row>
    <row r="1013">
      <c r="C1013" s="7"/>
      <c r="I1013" s="12"/>
    </row>
  </sheetData>
  <autoFilter ref="$A$1:$L$208">
    <sortState ref="A1:L208">
      <sortCondition ref="H1:H208"/>
      <sortCondition ref="I1:I208"/>
    </sortState>
  </autoFilter>
  <hyperlinks>
    <hyperlink r:id="rId1" ref="L29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2.86"/>
    <col customWidth="1" min="2" max="2" width="19.43"/>
    <col customWidth="1" min="3" max="4" width="6.29"/>
    <col customWidth="1" min="5" max="5" width="6.0"/>
    <col customWidth="1" min="6" max="6" width="9.43"/>
    <col customWidth="1" min="7" max="9" width="4.29"/>
    <col customWidth="1" min="10" max="10" width="5.43"/>
    <col customWidth="1" min="13" max="13" width="7.71"/>
    <col customWidth="1" min="14" max="14" width="3.43"/>
    <col customWidth="1" min="15" max="15" width="4.0"/>
    <col customWidth="1" min="16" max="16" width="3.43"/>
    <col customWidth="1" min="17" max="17" width="6.71"/>
    <col customWidth="1" min="18" max="20" width="8.57"/>
    <col customWidth="1" min="21" max="22" width="8.14"/>
    <col customWidth="1" min="23" max="28" width="10.14"/>
  </cols>
  <sheetData>
    <row r="1">
      <c r="A1" s="28" t="s">
        <v>0</v>
      </c>
      <c r="B1" s="10" t="s">
        <v>432</v>
      </c>
      <c r="C1" s="10" t="s">
        <v>433</v>
      </c>
      <c r="D1" s="10" t="s">
        <v>434</v>
      </c>
      <c r="E1" s="10" t="s">
        <v>435</v>
      </c>
      <c r="F1" s="10" t="s">
        <v>436</v>
      </c>
      <c r="G1" s="10" t="s">
        <v>123</v>
      </c>
      <c r="H1" s="10" t="s">
        <v>437</v>
      </c>
      <c r="I1" s="10" t="s">
        <v>53</v>
      </c>
      <c r="J1" s="10" t="s">
        <v>438</v>
      </c>
      <c r="K1" s="10" t="s">
        <v>439</v>
      </c>
      <c r="L1" s="10" t="s">
        <v>440</v>
      </c>
      <c r="M1" s="10" t="s">
        <v>138</v>
      </c>
      <c r="N1" s="14" t="s">
        <v>139</v>
      </c>
      <c r="O1" s="14" t="s">
        <v>140</v>
      </c>
      <c r="P1" s="15" t="s">
        <v>141</v>
      </c>
      <c r="Q1" s="16" t="s">
        <v>75</v>
      </c>
      <c r="R1" s="18" t="s">
        <v>79</v>
      </c>
      <c r="S1" s="18" t="s">
        <v>82</v>
      </c>
      <c r="T1" s="18" t="s">
        <v>83</v>
      </c>
      <c r="U1" s="10" t="s">
        <v>441</v>
      </c>
      <c r="V1" s="10" t="s">
        <v>442</v>
      </c>
      <c r="W1" s="10" t="s">
        <v>443</v>
      </c>
      <c r="X1" s="29" t="s">
        <v>444</v>
      </c>
      <c r="Y1" s="29" t="s">
        <v>445</v>
      </c>
      <c r="Z1" s="10" t="s">
        <v>446</v>
      </c>
      <c r="AA1" s="29" t="s">
        <v>447</v>
      </c>
      <c r="AB1" s="10" t="s">
        <v>448</v>
      </c>
    </row>
    <row r="2">
      <c r="A2" s="30" t="s">
        <v>449</v>
      </c>
      <c r="B2" s="30" t="s">
        <v>450</v>
      </c>
      <c r="C2" s="30">
        <v>1373.0</v>
      </c>
      <c r="D2" s="30">
        <v>1350.0</v>
      </c>
      <c r="E2" s="30">
        <v>2645.0</v>
      </c>
      <c r="F2" s="30">
        <v>1150.0</v>
      </c>
      <c r="G2" s="30">
        <v>185.0</v>
      </c>
      <c r="H2" s="30">
        <v>70.0</v>
      </c>
      <c r="I2" s="30">
        <v>14.0</v>
      </c>
      <c r="J2" s="30"/>
      <c r="K2" s="30" t="s">
        <v>42</v>
      </c>
      <c r="L2" s="30" t="s">
        <v>72</v>
      </c>
      <c r="M2" s="30" t="s">
        <v>276</v>
      </c>
      <c r="N2" s="31" t="str">
        <f t="shared" ref="N2:N79" si="1">left(M2,1)</f>
        <v>G</v>
      </c>
      <c r="O2" s="31" t="str">
        <f t="shared" ref="O2:O79" si="2">right(left(M2,3),2)</f>
        <v>66</v>
      </c>
      <c r="P2" s="32" t="str">
        <f t="shared" ref="P2:P79" si="3">RIGHT(M2,1)</f>
        <v>2</v>
      </c>
      <c r="Q2" s="32">
        <f>if(B2&lt;&gt;"",if(ISerror(value(P2)),sumif(axle!A:A,N2,axle!D:D),sumif(axle!A:A,N2,axle!C:C)),"")</f>
        <v>8</v>
      </c>
      <c r="R2" s="31">
        <f>if(B2&lt;&gt;"",if(ISerror(value(P2)),sumif(axle!E:E,O2,axle!G:G),sumif(axle!E:E,O2,axle!F:F)),"")</f>
        <v>3.071</v>
      </c>
      <c r="S2" s="31">
        <f>if(B2&lt;&gt;"",sumif(axle!H:H,P2,axle!I:I),"")</f>
        <v>2</v>
      </c>
      <c r="T2" s="31" t="str">
        <f>if(sumif(axle!H:H,P2,axle!J:J)=1,"LSD","")</f>
        <v/>
      </c>
      <c r="U2" s="31" t="str">
        <f t="shared" ref="U2:U152" si="4">if(J2&lt;&gt;"",D2+2*J2,"")</f>
        <v/>
      </c>
      <c r="V2" s="31">
        <f>sumif(engine!A:A,K2,engine!I:I)</f>
        <v>430</v>
      </c>
      <c r="W2" s="31">
        <f>sumif(trans!A:A,L2,trans!D:D)</f>
        <v>3.296</v>
      </c>
      <c r="X2" s="33">
        <f t="shared" ref="X2:X152" si="5">V2*W2</f>
        <v>1417.28</v>
      </c>
      <c r="Y2" s="33">
        <f t="shared" ref="Y2:Y152" si="6">X2*R2</f>
        <v>4352.46688</v>
      </c>
      <c r="Z2" s="32">
        <f t="shared" ref="Z2:Z152" si="7">I2*25.4+(2*G2*H2)/100</f>
        <v>614.6</v>
      </c>
      <c r="AA2" s="33">
        <f t="shared" ref="AA2:AA40" si="8">if(Z2&gt;0,Y2*1000/Z2,"")</f>
        <v>7081.78796</v>
      </c>
      <c r="AB2" s="34">
        <f t="shared" ref="AB2:AB40" si="9">if(F2,AA2/F2,"")</f>
        <v>6.158076487</v>
      </c>
    </row>
    <row r="3">
      <c r="A3" s="30" t="s">
        <v>449</v>
      </c>
      <c r="B3" s="30" t="s">
        <v>450</v>
      </c>
      <c r="C3" s="30">
        <v>1373.0</v>
      </c>
      <c r="D3" s="30">
        <v>1350.0</v>
      </c>
      <c r="E3" s="30">
        <v>2645.0</v>
      </c>
      <c r="F3" s="30">
        <v>1150.0</v>
      </c>
      <c r="G3" s="30">
        <v>185.0</v>
      </c>
      <c r="H3" s="30">
        <v>70.0</v>
      </c>
      <c r="I3" s="30">
        <v>14.0</v>
      </c>
      <c r="J3" s="30"/>
      <c r="K3" s="30" t="s">
        <v>42</v>
      </c>
      <c r="L3" s="30" t="s">
        <v>67</v>
      </c>
      <c r="M3" s="30" t="s">
        <v>276</v>
      </c>
      <c r="N3" s="31" t="str">
        <f t="shared" si="1"/>
        <v>G</v>
      </c>
      <c r="O3" s="31" t="str">
        <f t="shared" si="2"/>
        <v>66</v>
      </c>
      <c r="P3" s="32" t="str">
        <f t="shared" si="3"/>
        <v>2</v>
      </c>
      <c r="Q3" s="32">
        <f>if(B3&lt;&gt;"",if(ISerror(value(P3)),sumif(axle!A:A,N3,axle!D:D),sumif(axle!A:A,N3,axle!C:C)),"")</f>
        <v>8</v>
      </c>
      <c r="R3" s="31">
        <f>if(B3&lt;&gt;"",if(ISerror(value(P3)),sumif(axle!E:E,O3,axle!G:G),sumif(axle!E:E,O3,axle!F:F)),"")</f>
        <v>3.071</v>
      </c>
      <c r="S3" s="31">
        <f>if(B3&lt;&gt;"",sumif(axle!H:H,P3,axle!I:I),"")</f>
        <v>2</v>
      </c>
      <c r="T3" s="31" t="str">
        <f>if(sumif(axle!H:H,P3,axle!J:J)=1,"LSD","")</f>
        <v/>
      </c>
      <c r="U3" s="31" t="str">
        <f t="shared" si="4"/>
        <v/>
      </c>
      <c r="V3" s="31">
        <f>sumif(engine!A:A,K3,engine!I:I)</f>
        <v>430</v>
      </c>
      <c r="W3" s="31">
        <f>sumif(trans!A:A,L3,trans!D:D)</f>
        <v>3.357</v>
      </c>
      <c r="X3" s="33">
        <f t="shared" si="5"/>
        <v>1443.51</v>
      </c>
      <c r="Y3" s="33">
        <f t="shared" si="6"/>
        <v>4433.01921</v>
      </c>
      <c r="Z3" s="32">
        <f t="shared" si="7"/>
        <v>614.6</v>
      </c>
      <c r="AA3" s="33">
        <f t="shared" si="8"/>
        <v>7212.852603</v>
      </c>
      <c r="AB3" s="34">
        <f t="shared" si="9"/>
        <v>6.272045742</v>
      </c>
    </row>
    <row r="4">
      <c r="A4" s="30" t="s">
        <v>449</v>
      </c>
      <c r="B4" s="30" t="s">
        <v>450</v>
      </c>
      <c r="C4" s="30">
        <v>1373.0</v>
      </c>
      <c r="D4" s="30">
        <v>1350.0</v>
      </c>
      <c r="E4" s="30">
        <v>2645.0</v>
      </c>
      <c r="F4" s="30">
        <v>1150.0</v>
      </c>
      <c r="G4" s="30">
        <v>185.0</v>
      </c>
      <c r="H4" s="30">
        <v>70.0</v>
      </c>
      <c r="I4" s="30">
        <v>14.0</v>
      </c>
      <c r="J4" s="30"/>
      <c r="K4" s="30" t="s">
        <v>42</v>
      </c>
      <c r="L4" s="30" t="s">
        <v>67</v>
      </c>
      <c r="M4" s="30" t="s">
        <v>451</v>
      </c>
      <c r="N4" s="31" t="str">
        <f t="shared" si="1"/>
        <v>F</v>
      </c>
      <c r="O4" s="31" t="str">
        <f t="shared" si="2"/>
        <v>39</v>
      </c>
      <c r="P4" s="32" t="str">
        <f t="shared" si="3"/>
        <v>2</v>
      </c>
      <c r="Q4" s="32">
        <f>if(B4&lt;&gt;"",if(ISerror(value(P4)),sumif(axle!A:A,N4,axle!D:D),sumif(axle!A:A,N4,axle!C:C)),"")</f>
        <v>7.5</v>
      </c>
      <c r="R4" s="31">
        <f>if(B4&lt;&gt;"",if(ISerror(value(P4)),sumif(axle!E:E,O4,axle!G:G),sumif(axle!E:E,O4,axle!F:F)),"")</f>
        <v>3.154</v>
      </c>
      <c r="S4" s="31">
        <f>if(B4&lt;&gt;"",sumif(axle!H:H,P4,axle!I:I),"")</f>
        <v>2</v>
      </c>
      <c r="T4" s="31" t="str">
        <f>if(sumif(axle!H:H,P4,axle!J:J)=1,"LSD","")</f>
        <v/>
      </c>
      <c r="U4" s="31" t="str">
        <f t="shared" si="4"/>
        <v/>
      </c>
      <c r="V4" s="31">
        <f>sumif(engine!A:A,K4,engine!I:I)</f>
        <v>430</v>
      </c>
      <c r="W4" s="31">
        <f>sumif(trans!A:A,L4,trans!D:D)</f>
        <v>3.357</v>
      </c>
      <c r="X4" s="33">
        <f t="shared" si="5"/>
        <v>1443.51</v>
      </c>
      <c r="Y4" s="33">
        <f t="shared" si="6"/>
        <v>4552.83054</v>
      </c>
      <c r="Z4" s="32">
        <f t="shared" si="7"/>
        <v>614.6</v>
      </c>
      <c r="AA4" s="33">
        <f t="shared" si="8"/>
        <v>7407.794566</v>
      </c>
      <c r="AB4" s="34">
        <f t="shared" si="9"/>
        <v>6.441560492</v>
      </c>
    </row>
    <row r="5">
      <c r="A5" s="30" t="s">
        <v>449</v>
      </c>
      <c r="B5" s="30" t="s">
        <v>450</v>
      </c>
      <c r="C5" s="30">
        <v>1373.0</v>
      </c>
      <c r="D5" s="30">
        <v>1350.0</v>
      </c>
      <c r="E5" s="30">
        <v>2645.0</v>
      </c>
      <c r="F5" s="30">
        <v>1150.0</v>
      </c>
      <c r="G5" s="30">
        <v>185.0</v>
      </c>
      <c r="H5" s="30">
        <v>70.0</v>
      </c>
      <c r="I5" s="30">
        <v>14.0</v>
      </c>
      <c r="J5" s="30"/>
      <c r="K5" s="30" t="s">
        <v>42</v>
      </c>
      <c r="L5" s="30" t="s">
        <v>67</v>
      </c>
      <c r="M5" s="30" t="s">
        <v>182</v>
      </c>
      <c r="N5" s="31" t="str">
        <f t="shared" si="1"/>
        <v>F</v>
      </c>
      <c r="O5" s="31" t="str">
        <f t="shared" si="2"/>
        <v>38</v>
      </c>
      <c r="P5" s="32" t="str">
        <f t="shared" si="3"/>
        <v>2</v>
      </c>
      <c r="Q5" s="32">
        <f>if(B5&lt;&gt;"",if(ISerror(value(P5)),sumif(axle!A:A,N5,axle!D:D),sumif(axle!A:A,N5,axle!C:C)),"")</f>
        <v>7.5</v>
      </c>
      <c r="R5" s="31">
        <f>if(B5&lt;&gt;"",if(ISerror(value(P5)),sumif(axle!E:E,O5,axle!G:G),sumif(axle!E:E,O5,axle!F:F)),"")</f>
        <v>3.417</v>
      </c>
      <c r="S5" s="31">
        <f>if(B5&lt;&gt;"",sumif(axle!H:H,P5,axle!I:I),"")</f>
        <v>2</v>
      </c>
      <c r="T5" s="31" t="str">
        <f>if(sumif(axle!H:H,P5,axle!J:J)=1,"LSD","")</f>
        <v/>
      </c>
      <c r="U5" s="31" t="str">
        <f t="shared" si="4"/>
        <v/>
      </c>
      <c r="V5" s="31">
        <f>sumif(engine!A:A,K5,engine!I:I)</f>
        <v>430</v>
      </c>
      <c r="W5" s="31">
        <f>sumif(trans!A:A,L5,trans!D:D)</f>
        <v>3.357</v>
      </c>
      <c r="X5" s="33">
        <f t="shared" si="5"/>
        <v>1443.51</v>
      </c>
      <c r="Y5" s="33">
        <f t="shared" si="6"/>
        <v>4932.47367</v>
      </c>
      <c r="Z5" s="32">
        <f t="shared" si="7"/>
        <v>614.6</v>
      </c>
      <c r="AA5" s="33">
        <f t="shared" si="8"/>
        <v>8025.502229</v>
      </c>
      <c r="AB5" s="34">
        <f t="shared" si="9"/>
        <v>6.978697591</v>
      </c>
    </row>
    <row r="6">
      <c r="A6" s="30" t="s">
        <v>449</v>
      </c>
      <c r="B6" s="30" t="s">
        <v>450</v>
      </c>
      <c r="C6" s="30">
        <v>1373.0</v>
      </c>
      <c r="D6" s="30">
        <v>1350.0</v>
      </c>
      <c r="E6" s="30">
        <v>2645.0</v>
      </c>
      <c r="F6" s="30">
        <v>1150.0</v>
      </c>
      <c r="G6" s="30">
        <v>185.0</v>
      </c>
      <c r="H6" s="30">
        <v>70.0</v>
      </c>
      <c r="I6" s="30">
        <v>14.0</v>
      </c>
      <c r="J6" s="30"/>
      <c r="K6" s="30" t="s">
        <v>42</v>
      </c>
      <c r="L6" s="30" t="s">
        <v>67</v>
      </c>
      <c r="M6" s="30" t="s">
        <v>189</v>
      </c>
      <c r="N6" s="31" t="str">
        <f t="shared" si="1"/>
        <v>F</v>
      </c>
      <c r="O6" s="31" t="str">
        <f t="shared" si="2"/>
        <v>37</v>
      </c>
      <c r="P6" s="32" t="str">
        <f t="shared" si="3"/>
        <v>2</v>
      </c>
      <c r="Q6" s="32">
        <f>if(B6&lt;&gt;"",if(ISerror(value(P6)),sumif(axle!A:A,N6,axle!D:D),sumif(axle!A:A,N6,axle!C:C)),"")</f>
        <v>7.5</v>
      </c>
      <c r="R6" s="31">
        <f>if(B6&lt;&gt;"",if(ISerror(value(P6)),sumif(axle!E:E,O6,axle!G:G),sumif(axle!E:E,O6,axle!F:F)),"")</f>
        <v>3.583</v>
      </c>
      <c r="S6" s="31">
        <f>if(B6&lt;&gt;"",sumif(axle!H:H,P6,axle!I:I),"")</f>
        <v>2</v>
      </c>
      <c r="T6" s="31" t="str">
        <f>if(sumif(axle!H:H,P6,axle!J:J)=1,"LSD","")</f>
        <v/>
      </c>
      <c r="U6" s="31" t="str">
        <f t="shared" si="4"/>
        <v/>
      </c>
      <c r="V6" s="31">
        <f>sumif(engine!A:A,K6,engine!I:I)</f>
        <v>430</v>
      </c>
      <c r="W6" s="31">
        <f>sumif(trans!A:A,L6,trans!D:D)</f>
        <v>3.357</v>
      </c>
      <c r="X6" s="33">
        <f t="shared" si="5"/>
        <v>1443.51</v>
      </c>
      <c r="Y6" s="33">
        <f t="shared" si="6"/>
        <v>5172.09633</v>
      </c>
      <c r="Z6" s="32">
        <f t="shared" si="7"/>
        <v>614.6</v>
      </c>
      <c r="AA6" s="33">
        <f t="shared" si="8"/>
        <v>8415.386154</v>
      </c>
      <c r="AB6" s="34">
        <f t="shared" si="9"/>
        <v>7.31772709</v>
      </c>
    </row>
    <row r="7">
      <c r="A7" s="30" t="s">
        <v>449</v>
      </c>
      <c r="B7" s="30" t="s">
        <v>452</v>
      </c>
      <c r="C7" s="30">
        <v>1373.0</v>
      </c>
      <c r="D7" s="30">
        <v>1350.0</v>
      </c>
      <c r="E7" s="30">
        <v>2645.0</v>
      </c>
      <c r="F7" s="30">
        <v>1100.0</v>
      </c>
      <c r="G7" s="30">
        <v>185.0</v>
      </c>
      <c r="H7" s="30">
        <v>70.0</v>
      </c>
      <c r="I7" s="30">
        <v>14.0</v>
      </c>
      <c r="J7" s="30"/>
      <c r="K7" s="30" t="s">
        <v>27</v>
      </c>
      <c r="L7" s="30" t="s">
        <v>56</v>
      </c>
      <c r="M7" s="30" t="s">
        <v>200</v>
      </c>
      <c r="N7" s="31" t="str">
        <f t="shared" si="1"/>
        <v>F</v>
      </c>
      <c r="O7" s="31" t="str">
        <f t="shared" si="2"/>
        <v>30</v>
      </c>
      <c r="P7" s="32" t="str">
        <f t="shared" si="3"/>
        <v>2</v>
      </c>
      <c r="Q7" s="32">
        <f>if(B7&lt;&gt;"",if(ISerror(value(P7)),sumif(axle!A:A,N7,axle!D:D),sumif(axle!A:A,N7,axle!C:C)),"")</f>
        <v>7.5</v>
      </c>
      <c r="R7" s="31">
        <f>if(B7&lt;&gt;"",if(ISerror(value(P7)),sumif(axle!E:E,O7,axle!G:G),sumif(axle!E:E,O7,axle!F:F)),"")</f>
        <v>3.727</v>
      </c>
      <c r="S7" s="31">
        <f>if(B7&lt;&gt;"",sumif(axle!H:H,P7,axle!I:I),"")</f>
        <v>2</v>
      </c>
      <c r="T7" s="31" t="str">
        <f>if(sumif(axle!H:H,P7,axle!J:J)=1,"LSD","")</f>
        <v/>
      </c>
      <c r="U7" s="31" t="str">
        <f t="shared" si="4"/>
        <v/>
      </c>
      <c r="V7" s="31">
        <f>sumif(engine!A:A,K7,engine!I:I)</f>
        <v>284</v>
      </c>
      <c r="W7" s="31">
        <f>sumif(trans!A:A,L7,trans!D:D)</f>
        <v>2.804</v>
      </c>
      <c r="X7" s="33">
        <f t="shared" si="5"/>
        <v>796.336</v>
      </c>
      <c r="Y7" s="33">
        <f t="shared" si="6"/>
        <v>2967.944272</v>
      </c>
      <c r="Z7" s="32">
        <f t="shared" si="7"/>
        <v>614.6</v>
      </c>
      <c r="AA7" s="33">
        <f t="shared" si="8"/>
        <v>4829.066502</v>
      </c>
      <c r="AB7" s="34">
        <f t="shared" si="9"/>
        <v>4.390060456</v>
      </c>
    </row>
    <row r="8">
      <c r="A8" s="30" t="s">
        <v>449</v>
      </c>
      <c r="B8" s="30" t="s">
        <v>452</v>
      </c>
      <c r="C8" s="30">
        <v>1373.0</v>
      </c>
      <c r="D8" s="30">
        <v>1350.0</v>
      </c>
      <c r="E8" s="30">
        <v>2645.0</v>
      </c>
      <c r="F8" s="30">
        <v>1100.0</v>
      </c>
      <c r="G8" s="30">
        <v>185.0</v>
      </c>
      <c r="H8" s="30">
        <v>70.0</v>
      </c>
      <c r="I8" s="30">
        <v>14.0</v>
      </c>
      <c r="J8" s="30"/>
      <c r="K8" s="30" t="s">
        <v>28</v>
      </c>
      <c r="L8" s="30" t="s">
        <v>56</v>
      </c>
      <c r="M8" s="30" t="s">
        <v>200</v>
      </c>
      <c r="N8" s="31" t="str">
        <f t="shared" si="1"/>
        <v>F</v>
      </c>
      <c r="O8" s="31" t="str">
        <f t="shared" si="2"/>
        <v>30</v>
      </c>
      <c r="P8" s="32" t="str">
        <f t="shared" si="3"/>
        <v>2</v>
      </c>
      <c r="Q8" s="32">
        <f>if(B8&lt;&gt;"",if(ISerror(value(P8)),sumif(axle!A:A,N8,axle!D:D),sumif(axle!A:A,N8,axle!C:C)),"")</f>
        <v>7.5</v>
      </c>
      <c r="R8" s="31">
        <f>if(B8&lt;&gt;"",if(ISerror(value(P8)),sumif(axle!E:E,O8,axle!G:G),sumif(axle!E:E,O8,axle!F:F)),"")</f>
        <v>3.727</v>
      </c>
      <c r="S8" s="31">
        <f>if(B8&lt;&gt;"",sumif(axle!H:H,P8,axle!I:I),"")</f>
        <v>2</v>
      </c>
      <c r="T8" s="31" t="str">
        <f>if(sumif(axle!H:H,P8,axle!J:J)=1,"LSD","")</f>
        <v/>
      </c>
      <c r="U8" s="31" t="str">
        <f t="shared" si="4"/>
        <v/>
      </c>
      <c r="V8" s="31">
        <f>sumif(engine!A:A,K8,engine!I:I)</f>
        <v>294</v>
      </c>
      <c r="W8" s="31">
        <f>sumif(trans!A:A,L8,trans!D:D)</f>
        <v>2.804</v>
      </c>
      <c r="X8" s="33">
        <f t="shared" si="5"/>
        <v>824.376</v>
      </c>
      <c r="Y8" s="33">
        <f t="shared" si="6"/>
        <v>3072.449352</v>
      </c>
      <c r="Z8" s="32">
        <f t="shared" si="7"/>
        <v>614.6</v>
      </c>
      <c r="AA8" s="33">
        <f t="shared" si="8"/>
        <v>4999.104055</v>
      </c>
      <c r="AB8" s="34">
        <f t="shared" si="9"/>
        <v>4.54464005</v>
      </c>
    </row>
    <row r="9">
      <c r="A9" s="35" t="s">
        <v>449</v>
      </c>
      <c r="B9" s="35" t="s">
        <v>452</v>
      </c>
      <c r="C9" s="35">
        <v>1373.0</v>
      </c>
      <c r="D9" s="35">
        <v>1350.0</v>
      </c>
      <c r="E9" s="35">
        <v>2645.0</v>
      </c>
      <c r="F9" s="35">
        <v>1100.0</v>
      </c>
      <c r="G9" s="35">
        <v>185.0</v>
      </c>
      <c r="H9" s="35">
        <v>70.0</v>
      </c>
      <c r="I9" s="35">
        <v>14.0</v>
      </c>
      <c r="J9" s="35">
        <v>35.0</v>
      </c>
      <c r="K9" s="35" t="s">
        <v>28</v>
      </c>
      <c r="L9" s="35" t="s">
        <v>67</v>
      </c>
      <c r="M9" s="35" t="s">
        <v>170</v>
      </c>
      <c r="N9" s="36" t="str">
        <f t="shared" si="1"/>
        <v>E</v>
      </c>
      <c r="O9" s="36" t="str">
        <f t="shared" si="2"/>
        <v>31</v>
      </c>
      <c r="P9" s="37" t="str">
        <f t="shared" si="3"/>
        <v>2</v>
      </c>
      <c r="Q9" s="37">
        <f>if(B9&lt;&gt;"",if(ISerror(value(P9)),sumif(axle!A:A,N9,axle!D:D),sumif(axle!A:A,N9,axle!C:C)),"")</f>
        <v>7.1</v>
      </c>
      <c r="R9" s="36">
        <f>if(B9&lt;&gt;"",if(ISerror(value(P9)),sumif(axle!E:E,O9,axle!G:G),sumif(axle!E:E,O9,axle!F:F)),"")</f>
        <v>3.909</v>
      </c>
      <c r="S9" s="36">
        <f>if(B9&lt;&gt;"",sumif(axle!H:H,P9,axle!I:I),"")</f>
        <v>2</v>
      </c>
      <c r="T9" s="36" t="str">
        <f>if(sumif(axle!H:H,P9,axle!J:J)=1,"LSD","")</f>
        <v/>
      </c>
      <c r="U9" s="36">
        <f t="shared" si="4"/>
        <v>1420</v>
      </c>
      <c r="V9" s="36">
        <f>sumif(engine!A:A,K9,engine!I:I)</f>
        <v>294</v>
      </c>
      <c r="W9" s="36">
        <f>sumif(trans!A:A,L9,trans!D:D)</f>
        <v>3.357</v>
      </c>
      <c r="X9" s="38">
        <f t="shared" si="5"/>
        <v>986.958</v>
      </c>
      <c r="Y9" s="38">
        <f t="shared" si="6"/>
        <v>3858.018822</v>
      </c>
      <c r="Z9" s="37">
        <f t="shared" si="7"/>
        <v>614.6</v>
      </c>
      <c r="AA9" s="38">
        <f t="shared" si="8"/>
        <v>6277.284123</v>
      </c>
      <c r="AB9" s="39">
        <f t="shared" si="9"/>
        <v>5.70662193</v>
      </c>
    </row>
    <row r="10">
      <c r="A10" s="35" t="s">
        <v>449</v>
      </c>
      <c r="B10" s="35" t="s">
        <v>452</v>
      </c>
      <c r="C10" s="35">
        <v>1373.0</v>
      </c>
      <c r="D10" s="35">
        <v>1350.0</v>
      </c>
      <c r="E10" s="35">
        <v>2645.0</v>
      </c>
      <c r="F10" s="35">
        <v>1100.0</v>
      </c>
      <c r="G10" s="35">
        <v>185.0</v>
      </c>
      <c r="H10" s="35">
        <v>70.0</v>
      </c>
      <c r="I10" s="35">
        <v>14.0</v>
      </c>
      <c r="J10" s="35">
        <v>35.0</v>
      </c>
      <c r="K10" s="35" t="s">
        <v>28</v>
      </c>
      <c r="L10" s="35" t="s">
        <v>67</v>
      </c>
      <c r="M10" s="35" t="s">
        <v>375</v>
      </c>
      <c r="N10" s="36" t="str">
        <f t="shared" si="1"/>
        <v>G</v>
      </c>
      <c r="O10" s="36" t="str">
        <f t="shared" si="2"/>
        <v>28</v>
      </c>
      <c r="P10" s="37" t="str">
        <f t="shared" si="3"/>
        <v>2</v>
      </c>
      <c r="Q10" s="37">
        <f>if(B10&lt;&gt;"",if(ISerror(value(P10)),sumif(axle!A:A,N10,axle!D:D),sumif(axle!A:A,N10,axle!C:C)),"")</f>
        <v>8</v>
      </c>
      <c r="R10" s="36">
        <f>if(B10&lt;&gt;"",if(ISerror(value(P10)),sumif(axle!E:E,O10,axle!G:G),sumif(axle!E:E,O10,axle!F:F)),"")</f>
        <v>4.3</v>
      </c>
      <c r="S10" s="36">
        <f>if(B10&lt;&gt;"",sumif(axle!H:H,P10,axle!I:I),"")</f>
        <v>2</v>
      </c>
      <c r="T10" s="36" t="str">
        <f>if(sumif(axle!H:H,P10,axle!J:J)=1,"LSD","")</f>
        <v/>
      </c>
      <c r="U10" s="36">
        <f t="shared" si="4"/>
        <v>1420</v>
      </c>
      <c r="V10" s="36">
        <f>sumif(engine!A:A,K10,engine!I:I)</f>
        <v>294</v>
      </c>
      <c r="W10" s="36">
        <f>sumif(trans!A:A,L10,trans!D:D)</f>
        <v>3.357</v>
      </c>
      <c r="X10" s="38">
        <f t="shared" si="5"/>
        <v>986.958</v>
      </c>
      <c r="Y10" s="38">
        <f t="shared" si="6"/>
        <v>4243.9194</v>
      </c>
      <c r="Z10" s="37">
        <f t="shared" si="7"/>
        <v>614.6</v>
      </c>
      <c r="AA10" s="38">
        <f t="shared" si="8"/>
        <v>6905.173121</v>
      </c>
      <c r="AB10" s="39">
        <f t="shared" si="9"/>
        <v>6.27743011</v>
      </c>
    </row>
    <row r="11">
      <c r="A11" s="35" t="s">
        <v>449</v>
      </c>
      <c r="B11" s="35" t="s">
        <v>452</v>
      </c>
      <c r="C11" s="35">
        <v>1373.0</v>
      </c>
      <c r="D11" s="35">
        <v>1350.0</v>
      </c>
      <c r="E11" s="35">
        <v>2645.0</v>
      </c>
      <c r="F11" s="35">
        <v>1100.0</v>
      </c>
      <c r="G11" s="35">
        <v>185.0</v>
      </c>
      <c r="H11" s="35">
        <v>70.0</v>
      </c>
      <c r="I11" s="35">
        <v>14.0</v>
      </c>
      <c r="J11" s="35">
        <v>35.0</v>
      </c>
      <c r="K11" s="35" t="s">
        <v>28</v>
      </c>
      <c r="L11" s="35" t="s">
        <v>67</v>
      </c>
      <c r="M11" s="35" t="s">
        <v>453</v>
      </c>
      <c r="N11" s="36" t="str">
        <f t="shared" si="1"/>
        <v>G</v>
      </c>
      <c r="O11" s="36" t="str">
        <f t="shared" si="2"/>
        <v>14</v>
      </c>
      <c r="P11" s="37" t="str">
        <f t="shared" si="3"/>
        <v>2</v>
      </c>
      <c r="Q11" s="37">
        <f>if(B11&lt;&gt;"",if(ISerror(value(P11)),sumif(axle!A:A,N11,axle!D:D),sumif(axle!A:A,N11,axle!C:C)),"")</f>
        <v>8</v>
      </c>
      <c r="R11" s="36">
        <f>if(B11&lt;&gt;"",if(ISerror(value(P11)),sumif(axle!E:E,O11,axle!G:G),sumif(axle!E:E,O11,axle!F:F)),"")</f>
        <v>4.875</v>
      </c>
      <c r="S11" s="36">
        <f>if(B11&lt;&gt;"",sumif(axle!H:H,P11,axle!I:I),"")</f>
        <v>2</v>
      </c>
      <c r="T11" s="36" t="str">
        <f>if(sumif(axle!H:H,P11,axle!J:J)=1,"LSD","")</f>
        <v/>
      </c>
      <c r="U11" s="36">
        <f t="shared" si="4"/>
        <v>1420</v>
      </c>
      <c r="V11" s="36">
        <f>sumif(engine!A:A,K11,engine!I:I)</f>
        <v>294</v>
      </c>
      <c r="W11" s="36">
        <f>sumif(trans!A:A,L11,trans!D:D)</f>
        <v>3.357</v>
      </c>
      <c r="X11" s="38">
        <f t="shared" si="5"/>
        <v>986.958</v>
      </c>
      <c r="Y11" s="38">
        <f t="shared" si="6"/>
        <v>4811.42025</v>
      </c>
      <c r="Z11" s="37">
        <f t="shared" si="7"/>
        <v>614.6</v>
      </c>
      <c r="AA11" s="38">
        <f t="shared" si="8"/>
        <v>7828.539294</v>
      </c>
      <c r="AB11" s="39">
        <f t="shared" si="9"/>
        <v>7.116853903</v>
      </c>
    </row>
    <row r="12">
      <c r="A12" s="40" t="s">
        <v>449</v>
      </c>
      <c r="B12" s="40" t="s">
        <v>452</v>
      </c>
      <c r="C12" s="40">
        <v>1373.0</v>
      </c>
      <c r="D12" s="40">
        <v>1350.0</v>
      </c>
      <c r="E12" s="40">
        <v>2645.0</v>
      </c>
      <c r="F12" s="40">
        <v>1100.0</v>
      </c>
      <c r="G12" s="40">
        <v>185.0</v>
      </c>
      <c r="H12" s="40">
        <v>70.0</v>
      </c>
      <c r="I12" s="40">
        <v>14.0</v>
      </c>
      <c r="J12" s="40"/>
      <c r="K12" s="40" t="s">
        <v>28</v>
      </c>
      <c r="L12" s="40" t="s">
        <v>67</v>
      </c>
      <c r="M12" s="40" t="s">
        <v>241</v>
      </c>
      <c r="N12" s="41" t="str">
        <f t="shared" si="1"/>
        <v>F</v>
      </c>
      <c r="O12" s="41" t="str">
        <f t="shared" si="2"/>
        <v>28</v>
      </c>
      <c r="P12" s="42" t="str">
        <f t="shared" si="3"/>
        <v>2</v>
      </c>
      <c r="Q12" s="42">
        <f>if(B12&lt;&gt;"",if(ISerror(value(P12)),sumif(axle!A:A,N12,axle!D:D),sumif(axle!A:A,N12,axle!C:C)),"")</f>
        <v>7.5</v>
      </c>
      <c r="R12" s="41">
        <f>if(B12&lt;&gt;"",if(ISerror(value(P12)),sumif(axle!E:E,O12,axle!G:G),sumif(axle!E:E,O12,axle!F:F)),"")</f>
        <v>4.3</v>
      </c>
      <c r="S12" s="41">
        <f>if(B12&lt;&gt;"",sumif(axle!H:H,P12,axle!I:I),"")</f>
        <v>2</v>
      </c>
      <c r="T12" s="41" t="str">
        <f>if(sumif(axle!H:H,P12,axle!J:J)=1,"LSD","")</f>
        <v/>
      </c>
      <c r="U12" s="41" t="str">
        <f t="shared" si="4"/>
        <v/>
      </c>
      <c r="V12" s="41">
        <f>sumif(engine!A:A,K12,engine!I:I)</f>
        <v>294</v>
      </c>
      <c r="W12" s="41">
        <f>sumif(trans!A:A,L12,trans!D:D)</f>
        <v>3.357</v>
      </c>
      <c r="X12" s="43">
        <f t="shared" si="5"/>
        <v>986.958</v>
      </c>
      <c r="Y12" s="43">
        <f t="shared" si="6"/>
        <v>4243.9194</v>
      </c>
      <c r="Z12" s="42">
        <f t="shared" si="7"/>
        <v>614.6</v>
      </c>
      <c r="AA12" s="43">
        <f t="shared" si="8"/>
        <v>6905.173121</v>
      </c>
      <c r="AB12" s="44">
        <f t="shared" si="9"/>
        <v>6.27743011</v>
      </c>
    </row>
    <row r="13">
      <c r="A13" s="30" t="s">
        <v>449</v>
      </c>
      <c r="B13" s="30" t="s">
        <v>454</v>
      </c>
      <c r="C13" s="30">
        <v>1373.0</v>
      </c>
      <c r="D13" s="30">
        <v>1350.0</v>
      </c>
      <c r="E13" s="30">
        <v>2645.0</v>
      </c>
      <c r="F13" s="30">
        <v>1100.0</v>
      </c>
      <c r="G13" s="30">
        <v>185.0</v>
      </c>
      <c r="H13" s="30">
        <v>70.0</v>
      </c>
      <c r="I13" s="30">
        <v>14.0</v>
      </c>
      <c r="J13" s="30"/>
      <c r="K13" s="30" t="s">
        <v>16</v>
      </c>
      <c r="L13" s="30" t="s">
        <v>56</v>
      </c>
      <c r="M13" s="30" t="s">
        <v>200</v>
      </c>
      <c r="N13" s="31" t="str">
        <f t="shared" si="1"/>
        <v>F</v>
      </c>
      <c r="O13" s="31" t="str">
        <f t="shared" si="2"/>
        <v>30</v>
      </c>
      <c r="P13" s="32" t="str">
        <f t="shared" si="3"/>
        <v>2</v>
      </c>
      <c r="Q13" s="32">
        <f>if(B13&lt;&gt;"",if(ISerror(value(P13)),sumif(axle!A:A,N13,axle!D:D),sumif(axle!A:A,N13,axle!C:C)),"")</f>
        <v>7.5</v>
      </c>
      <c r="R13" s="31">
        <f>if(B13&lt;&gt;"",if(ISerror(value(P13)),sumif(axle!E:E,O13,axle!G:G),sumif(axle!E:E,O13,axle!F:F)),"")</f>
        <v>3.727</v>
      </c>
      <c r="S13" s="31">
        <f>if(B13&lt;&gt;"",sumif(axle!H:H,P13,axle!I:I),"")</f>
        <v>2</v>
      </c>
      <c r="T13" s="31" t="str">
        <f>if(sumif(axle!H:H,P13,axle!J:J)=1,"LSD","")</f>
        <v/>
      </c>
      <c r="U13" s="31" t="str">
        <f t="shared" si="4"/>
        <v/>
      </c>
      <c r="V13" s="31">
        <f>sumif(engine!A:A,K13,engine!I:I)</f>
        <v>235</v>
      </c>
      <c r="W13" s="31">
        <f>sumif(trans!A:A,L13,trans!D:D)</f>
        <v>2.804</v>
      </c>
      <c r="X13" s="33">
        <f t="shared" si="5"/>
        <v>658.94</v>
      </c>
      <c r="Y13" s="33">
        <f t="shared" si="6"/>
        <v>2455.86938</v>
      </c>
      <c r="Z13" s="32">
        <f t="shared" si="7"/>
        <v>614.6</v>
      </c>
      <c r="AA13" s="33">
        <f t="shared" si="8"/>
        <v>3995.882493</v>
      </c>
      <c r="AB13" s="34">
        <f t="shared" si="9"/>
        <v>3.632620448</v>
      </c>
    </row>
    <row r="14">
      <c r="A14" s="30" t="s">
        <v>449</v>
      </c>
      <c r="B14" s="30" t="s">
        <v>454</v>
      </c>
      <c r="C14" s="30">
        <v>1373.0</v>
      </c>
      <c r="D14" s="30">
        <v>1350.0</v>
      </c>
      <c r="E14" s="30">
        <v>2645.0</v>
      </c>
      <c r="F14" s="30">
        <v>1100.0</v>
      </c>
      <c r="G14" s="30">
        <v>185.0</v>
      </c>
      <c r="H14" s="30">
        <v>70.0</v>
      </c>
      <c r="I14" s="30">
        <v>14.0</v>
      </c>
      <c r="J14" s="30"/>
      <c r="K14" s="30" t="s">
        <v>17</v>
      </c>
      <c r="L14" s="30" t="s">
        <v>58</v>
      </c>
      <c r="M14" s="30" t="s">
        <v>200</v>
      </c>
      <c r="N14" s="31" t="str">
        <f t="shared" si="1"/>
        <v>F</v>
      </c>
      <c r="O14" s="31" t="str">
        <f t="shared" si="2"/>
        <v>30</v>
      </c>
      <c r="P14" s="32" t="str">
        <f t="shared" si="3"/>
        <v>2</v>
      </c>
      <c r="Q14" s="32">
        <f>if(B14&lt;&gt;"",if(ISerror(value(P14)),sumif(axle!A:A,N14,axle!D:D),sumif(axle!A:A,N14,axle!C:C)),"")</f>
        <v>7.5</v>
      </c>
      <c r="R14" s="31">
        <f>if(B14&lt;&gt;"",if(ISerror(value(P14)),sumif(axle!E:E,O14,axle!G:G),sumif(axle!E:E,O14,axle!F:F)),"")</f>
        <v>3.727</v>
      </c>
      <c r="S14" s="31">
        <f>if(B14&lt;&gt;"",sumif(axle!H:H,P14,axle!I:I),"")</f>
        <v>2</v>
      </c>
      <c r="T14" s="31" t="str">
        <f>if(sumif(axle!H:H,P14,axle!J:J)=1,"LSD","")</f>
        <v/>
      </c>
      <c r="U14" s="31" t="str">
        <f t="shared" si="4"/>
        <v/>
      </c>
      <c r="V14" s="31">
        <f>sumif(engine!A:A,K14,engine!I:I)</f>
        <v>255</v>
      </c>
      <c r="W14" s="31">
        <f>sumif(trans!A:A,L14,trans!D:D)</f>
        <v>2.531</v>
      </c>
      <c r="X14" s="33">
        <f t="shared" si="5"/>
        <v>645.405</v>
      </c>
      <c r="Y14" s="33">
        <f t="shared" si="6"/>
        <v>2405.424435</v>
      </c>
      <c r="Z14" s="32">
        <f t="shared" si="7"/>
        <v>614.6</v>
      </c>
      <c r="AA14" s="33">
        <f t="shared" si="8"/>
        <v>3913.804808</v>
      </c>
      <c r="AB14" s="34">
        <f t="shared" si="9"/>
        <v>3.558004371</v>
      </c>
    </row>
    <row r="15">
      <c r="A15" s="30" t="s">
        <v>449</v>
      </c>
      <c r="B15" s="30" t="s">
        <v>455</v>
      </c>
      <c r="C15" s="30">
        <v>1373.0</v>
      </c>
      <c r="D15" s="30">
        <v>1350.0</v>
      </c>
      <c r="E15" s="30">
        <v>2645.0</v>
      </c>
      <c r="F15" s="30">
        <v>1150.0</v>
      </c>
      <c r="G15" s="30">
        <v>185.0</v>
      </c>
      <c r="H15" s="30">
        <v>70.0</v>
      </c>
      <c r="I15" s="30">
        <v>14.0</v>
      </c>
      <c r="J15" s="30"/>
      <c r="K15" s="30" t="s">
        <v>22</v>
      </c>
      <c r="L15" s="30" t="s">
        <v>58</v>
      </c>
      <c r="M15" s="30" t="s">
        <v>200</v>
      </c>
      <c r="N15" s="31" t="str">
        <f t="shared" si="1"/>
        <v>F</v>
      </c>
      <c r="O15" s="31" t="str">
        <f t="shared" si="2"/>
        <v>30</v>
      </c>
      <c r="P15" s="32" t="str">
        <f t="shared" si="3"/>
        <v>2</v>
      </c>
      <c r="Q15" s="32">
        <f>if(B15&lt;&gt;"",if(ISerror(value(P15)),sumif(axle!A:A,N15,axle!D:D),sumif(axle!A:A,N15,axle!C:C)),"")</f>
        <v>7.5</v>
      </c>
      <c r="R15" s="31">
        <f>if(B15&lt;&gt;"",if(ISerror(value(P15)),sumif(axle!E:E,O15,axle!G:G),sumif(axle!E:E,O15,axle!F:F)),"")</f>
        <v>3.727</v>
      </c>
      <c r="S15" s="31">
        <f>if(B15&lt;&gt;"",sumif(axle!H:H,P15,axle!I:I),"")</f>
        <v>2</v>
      </c>
      <c r="T15" s="31" t="str">
        <f>if(sumif(axle!H:H,P15,axle!J:J)=1,"LSD","")</f>
        <v/>
      </c>
      <c r="U15" s="31" t="str">
        <f t="shared" si="4"/>
        <v/>
      </c>
      <c r="V15" s="31">
        <f>sumif(engine!A:A,K15,engine!I:I)</f>
        <v>353</v>
      </c>
      <c r="W15" s="31">
        <f>sumif(trans!A:A,L15,trans!D:D)</f>
        <v>2.531</v>
      </c>
      <c r="X15" s="33">
        <f t="shared" si="5"/>
        <v>893.443</v>
      </c>
      <c r="Y15" s="33">
        <f t="shared" si="6"/>
        <v>3329.862061</v>
      </c>
      <c r="Z15" s="32">
        <f t="shared" si="7"/>
        <v>614.6</v>
      </c>
      <c r="AA15" s="33">
        <f t="shared" si="8"/>
        <v>5417.933715</v>
      </c>
      <c r="AB15" s="34">
        <f t="shared" si="9"/>
        <v>4.711246708</v>
      </c>
    </row>
    <row r="16">
      <c r="A16" s="30" t="s">
        <v>449</v>
      </c>
      <c r="B16" s="30" t="s">
        <v>455</v>
      </c>
      <c r="C16" s="30">
        <v>1373.0</v>
      </c>
      <c r="D16" s="30">
        <v>1350.0</v>
      </c>
      <c r="E16" s="30">
        <v>2645.0</v>
      </c>
      <c r="F16" s="30">
        <v>1150.0</v>
      </c>
      <c r="G16" s="30">
        <v>185.0</v>
      </c>
      <c r="H16" s="30">
        <v>70.0</v>
      </c>
      <c r="I16" s="30">
        <v>14.0</v>
      </c>
      <c r="J16" s="30"/>
      <c r="K16" s="30" t="s">
        <v>23</v>
      </c>
      <c r="L16" s="30" t="s">
        <v>58</v>
      </c>
      <c r="M16" s="30" t="s">
        <v>200</v>
      </c>
      <c r="N16" s="31" t="str">
        <f t="shared" si="1"/>
        <v>F</v>
      </c>
      <c r="O16" s="31" t="str">
        <f t="shared" si="2"/>
        <v>30</v>
      </c>
      <c r="P16" s="32" t="str">
        <f t="shared" si="3"/>
        <v>2</v>
      </c>
      <c r="Q16" s="32">
        <f>if(B16&lt;&gt;"",if(ISerror(value(P16)),sumif(axle!A:A,N16,axle!D:D),sumif(axle!A:A,N16,axle!C:C)),"")</f>
        <v>7.5</v>
      </c>
      <c r="R16" s="31">
        <f>if(B16&lt;&gt;"",if(ISerror(value(P16)),sumif(axle!E:E,O16,axle!G:G),sumif(axle!E:E,O16,axle!F:F)),"")</f>
        <v>3.727</v>
      </c>
      <c r="S16" s="31">
        <f>if(B16&lt;&gt;"",sumif(axle!H:H,P16,axle!I:I),"")</f>
        <v>2</v>
      </c>
      <c r="T16" s="31" t="str">
        <f>if(sumif(axle!H:H,P16,axle!J:J)=1,"LSD","")</f>
        <v/>
      </c>
      <c r="U16" s="31" t="str">
        <f t="shared" si="4"/>
        <v/>
      </c>
      <c r="V16" s="31">
        <f>sumif(engine!A:A,K16,engine!I:I)</f>
        <v>402</v>
      </c>
      <c r="W16" s="31">
        <f>sumif(trans!A:A,L16,trans!D:D)</f>
        <v>2.531</v>
      </c>
      <c r="X16" s="33">
        <f t="shared" si="5"/>
        <v>1017.462</v>
      </c>
      <c r="Y16" s="33">
        <f t="shared" si="6"/>
        <v>3792.080874</v>
      </c>
      <c r="Z16" s="32">
        <f t="shared" si="7"/>
        <v>614.6</v>
      </c>
      <c r="AA16" s="33">
        <f t="shared" si="8"/>
        <v>6169.998168</v>
      </c>
      <c r="AB16" s="34">
        <f t="shared" si="9"/>
        <v>5.365215798</v>
      </c>
    </row>
    <row r="17">
      <c r="A17" s="30" t="s">
        <v>449</v>
      </c>
      <c r="B17" s="30" t="s">
        <v>450</v>
      </c>
      <c r="C17" s="30">
        <v>1373.0</v>
      </c>
      <c r="D17" s="30">
        <v>1350.0</v>
      </c>
      <c r="E17" s="30">
        <v>2645.0</v>
      </c>
      <c r="F17" s="30">
        <v>1150.0</v>
      </c>
      <c r="G17" s="30">
        <v>185.0</v>
      </c>
      <c r="H17" s="30">
        <v>70.0</v>
      </c>
      <c r="I17" s="30">
        <v>14.0</v>
      </c>
      <c r="J17" s="30"/>
      <c r="K17" s="30" t="s">
        <v>42</v>
      </c>
      <c r="L17" s="30" t="s">
        <v>67</v>
      </c>
      <c r="M17" s="30" t="s">
        <v>200</v>
      </c>
      <c r="N17" s="31" t="str">
        <f t="shared" si="1"/>
        <v>F</v>
      </c>
      <c r="O17" s="31" t="str">
        <f t="shared" si="2"/>
        <v>30</v>
      </c>
      <c r="P17" s="32" t="str">
        <f t="shared" si="3"/>
        <v>2</v>
      </c>
      <c r="Q17" s="32">
        <f>if(B17&lt;&gt;"",if(ISerror(value(P17)),sumif(axle!A:A,N17,axle!D:D),sumif(axle!A:A,N17,axle!C:C)),"")</f>
        <v>7.5</v>
      </c>
      <c r="R17" s="31">
        <f>if(B17&lt;&gt;"",if(ISerror(value(P17)),sumif(axle!E:E,O17,axle!G:G),sumif(axle!E:E,O17,axle!F:F)),"")</f>
        <v>3.727</v>
      </c>
      <c r="S17" s="31">
        <f>if(B17&lt;&gt;"",sumif(axle!H:H,P17,axle!I:I),"")</f>
        <v>2</v>
      </c>
      <c r="T17" s="31" t="str">
        <f>if(sumif(axle!H:H,P17,axle!J:J)=1,"LSD","")</f>
        <v/>
      </c>
      <c r="U17" s="31" t="str">
        <f t="shared" si="4"/>
        <v/>
      </c>
      <c r="V17" s="31">
        <f>sumif(engine!A:A,K17,engine!I:I)</f>
        <v>430</v>
      </c>
      <c r="W17" s="31">
        <f>sumif(trans!A:A,L17,trans!D:D)</f>
        <v>3.357</v>
      </c>
      <c r="X17" s="33">
        <f t="shared" si="5"/>
        <v>1443.51</v>
      </c>
      <c r="Y17" s="33">
        <f t="shared" si="6"/>
        <v>5379.96177</v>
      </c>
      <c r="Z17" s="32">
        <f t="shared" si="7"/>
        <v>614.6</v>
      </c>
      <c r="AA17" s="33">
        <f t="shared" si="8"/>
        <v>8753.598715</v>
      </c>
      <c r="AB17" s="34">
        <f t="shared" si="9"/>
        <v>7.611824969</v>
      </c>
    </row>
    <row r="18">
      <c r="A18" s="30" t="s">
        <v>449</v>
      </c>
      <c r="B18" s="30" t="s">
        <v>454</v>
      </c>
      <c r="C18" s="30">
        <v>1373.0</v>
      </c>
      <c r="D18" s="30">
        <v>1350.0</v>
      </c>
      <c r="E18" s="30">
        <v>2645.0</v>
      </c>
      <c r="F18" s="30">
        <v>1100.0</v>
      </c>
      <c r="G18" s="30">
        <v>185.0</v>
      </c>
      <c r="H18" s="30">
        <v>70.0</v>
      </c>
      <c r="I18" s="30">
        <v>14.0</v>
      </c>
      <c r="J18" s="30"/>
      <c r="K18" s="30" t="s">
        <v>17</v>
      </c>
      <c r="L18" s="30" t="s">
        <v>58</v>
      </c>
      <c r="M18" s="30" t="s">
        <v>220</v>
      </c>
      <c r="N18" s="31" t="str">
        <f t="shared" si="1"/>
        <v>F</v>
      </c>
      <c r="O18" s="31" t="str">
        <f t="shared" si="2"/>
        <v>31</v>
      </c>
      <c r="P18" s="32" t="str">
        <f t="shared" si="3"/>
        <v>2</v>
      </c>
      <c r="Q18" s="32">
        <f>if(B18&lt;&gt;"",if(ISerror(value(P18)),sumif(axle!A:A,N18,axle!D:D),sumif(axle!A:A,N18,axle!C:C)),"")</f>
        <v>7.5</v>
      </c>
      <c r="R18" s="31">
        <f>if(B18&lt;&gt;"",if(ISerror(value(P18)),sumif(axle!E:E,O18,axle!G:G),sumif(axle!E:E,O18,axle!F:F)),"")</f>
        <v>3.909</v>
      </c>
      <c r="S18" s="31">
        <f>if(B18&lt;&gt;"",sumif(axle!H:H,P18,axle!I:I),"")</f>
        <v>2</v>
      </c>
      <c r="T18" s="31" t="str">
        <f>if(sumif(axle!H:H,P18,axle!J:J)=1,"LSD","")</f>
        <v/>
      </c>
      <c r="U18" s="31" t="str">
        <f t="shared" si="4"/>
        <v/>
      </c>
      <c r="V18" s="31">
        <f>sumif(engine!A:A,K18,engine!I:I)</f>
        <v>255</v>
      </c>
      <c r="W18" s="31">
        <f>sumif(trans!A:A,L18,trans!D:D)</f>
        <v>2.531</v>
      </c>
      <c r="X18" s="33">
        <f t="shared" si="5"/>
        <v>645.405</v>
      </c>
      <c r="Y18" s="33">
        <f t="shared" si="6"/>
        <v>2522.888145</v>
      </c>
      <c r="Z18" s="32">
        <f t="shared" si="7"/>
        <v>614.6</v>
      </c>
      <c r="AA18" s="33">
        <f t="shared" si="8"/>
        <v>4104.927018</v>
      </c>
      <c r="AB18" s="34">
        <f t="shared" si="9"/>
        <v>3.731751834</v>
      </c>
    </row>
    <row r="19">
      <c r="A19" s="30" t="s">
        <v>449</v>
      </c>
      <c r="B19" s="30" t="s">
        <v>450</v>
      </c>
      <c r="C19" s="30">
        <v>1373.0</v>
      </c>
      <c r="D19" s="30">
        <v>1350.0</v>
      </c>
      <c r="E19" s="30">
        <v>2645.0</v>
      </c>
      <c r="F19" s="30">
        <v>1150.0</v>
      </c>
      <c r="G19" s="30">
        <v>185.0</v>
      </c>
      <c r="H19" s="30">
        <v>70.0</v>
      </c>
      <c r="I19" s="30">
        <v>14.0</v>
      </c>
      <c r="J19" s="30"/>
      <c r="K19" s="30" t="s">
        <v>42</v>
      </c>
      <c r="L19" s="30" t="s">
        <v>67</v>
      </c>
      <c r="M19" s="30" t="s">
        <v>220</v>
      </c>
      <c r="N19" s="31" t="str">
        <f t="shared" si="1"/>
        <v>F</v>
      </c>
      <c r="O19" s="31" t="str">
        <f t="shared" si="2"/>
        <v>31</v>
      </c>
      <c r="P19" s="32" t="str">
        <f t="shared" si="3"/>
        <v>2</v>
      </c>
      <c r="Q19" s="32">
        <f>if(B19&lt;&gt;"",if(ISerror(value(P19)),sumif(axle!A:A,N19,axle!D:D),sumif(axle!A:A,N19,axle!C:C)),"")</f>
        <v>7.5</v>
      </c>
      <c r="R19" s="31">
        <f>if(B19&lt;&gt;"",if(ISerror(value(P19)),sumif(axle!E:E,O19,axle!G:G),sumif(axle!E:E,O19,axle!F:F)),"")</f>
        <v>3.909</v>
      </c>
      <c r="S19" s="31">
        <f>if(B19&lt;&gt;"",sumif(axle!H:H,P19,axle!I:I),"")</f>
        <v>2</v>
      </c>
      <c r="T19" s="31" t="str">
        <f>if(sumif(axle!H:H,P19,axle!J:J)=1,"LSD","")</f>
        <v/>
      </c>
      <c r="U19" s="31" t="str">
        <f t="shared" si="4"/>
        <v/>
      </c>
      <c r="V19" s="31">
        <f>sumif(engine!A:A,K19,engine!I:I)</f>
        <v>430</v>
      </c>
      <c r="W19" s="31">
        <f>sumif(trans!A:A,L19,trans!D:D)</f>
        <v>3.357</v>
      </c>
      <c r="X19" s="33">
        <f t="shared" si="5"/>
        <v>1443.51</v>
      </c>
      <c r="Y19" s="33">
        <f t="shared" si="6"/>
        <v>5642.68059</v>
      </c>
      <c r="Z19" s="32">
        <f t="shared" si="7"/>
        <v>614.6</v>
      </c>
      <c r="AA19" s="33">
        <f t="shared" si="8"/>
        <v>9181.061813</v>
      </c>
      <c r="AB19" s="34">
        <f t="shared" si="9"/>
        <v>7.983532011</v>
      </c>
    </row>
    <row r="20">
      <c r="A20" s="1" t="s">
        <v>449</v>
      </c>
      <c r="B20" s="1" t="s">
        <v>456</v>
      </c>
      <c r="C20" s="1">
        <v>1373.0</v>
      </c>
      <c r="D20" s="1">
        <v>1350.0</v>
      </c>
      <c r="E20" s="1">
        <v>2645.0</v>
      </c>
      <c r="F20" s="1">
        <v>1089.0</v>
      </c>
      <c r="G20" s="4">
        <v>185.0</v>
      </c>
      <c r="H20" s="4">
        <v>70.0</v>
      </c>
      <c r="I20" s="4">
        <v>14.0</v>
      </c>
      <c r="J20" s="4"/>
      <c r="K20" s="1" t="s">
        <v>24</v>
      </c>
      <c r="L20" s="1" t="s">
        <v>60</v>
      </c>
      <c r="M20" s="1" t="s">
        <v>170</v>
      </c>
      <c r="N20" s="20" t="str">
        <f t="shared" si="1"/>
        <v>E</v>
      </c>
      <c r="O20" s="20" t="str">
        <f t="shared" si="2"/>
        <v>31</v>
      </c>
      <c r="P20" s="21" t="str">
        <f t="shared" si="3"/>
        <v>2</v>
      </c>
      <c r="Q20" s="22">
        <f>if(ISerror(value(P20)),sumif(axle!A:A,N20,axle!D:D),sumif(axle!A:A,N20,axle!C:C))</f>
        <v>7.1</v>
      </c>
      <c r="R20" s="24">
        <f>if(ISerror(value(P20)),sumif(axle!E:E,O20,axle!G:G),sumif(axle!E:E,O20,axle!F:F))</f>
        <v>3.909</v>
      </c>
      <c r="S20" s="24">
        <f>sumif(axle!H:H,P20,axle!I:I)</f>
        <v>2</v>
      </c>
      <c r="T20" s="24" t="str">
        <f>if(sumif(axle!H:H,P20,axle!J:J)=1,"LSD","")</f>
        <v/>
      </c>
      <c r="U20" t="str">
        <f t="shared" si="4"/>
        <v/>
      </c>
      <c r="V20">
        <f>sumif(engine!A:A,K20,engine!I:I)</f>
        <v>157</v>
      </c>
      <c r="W20">
        <f>sumif(trans!A:A,L20,trans!D:D)</f>
        <v>2.45</v>
      </c>
      <c r="X20" s="45">
        <f t="shared" si="5"/>
        <v>384.65</v>
      </c>
      <c r="Y20" s="45">
        <f t="shared" si="6"/>
        <v>1503.59685</v>
      </c>
      <c r="Z20" s="3">
        <f t="shared" si="7"/>
        <v>614.6</v>
      </c>
      <c r="AA20" s="45">
        <f t="shared" si="8"/>
        <v>2446.464123</v>
      </c>
      <c r="AB20" s="46">
        <f t="shared" si="9"/>
        <v>2.246523529</v>
      </c>
    </row>
    <row r="21">
      <c r="A21" s="1" t="s">
        <v>449</v>
      </c>
      <c r="B21" s="1" t="s">
        <v>457</v>
      </c>
      <c r="C21" s="1">
        <v>1373.0</v>
      </c>
      <c r="D21" s="1">
        <v>1350.0</v>
      </c>
      <c r="E21" s="1">
        <v>2645.0</v>
      </c>
      <c r="F21" s="1">
        <v>1185.0</v>
      </c>
      <c r="G21" s="1">
        <v>185.0</v>
      </c>
      <c r="H21" s="1">
        <v>70.0</v>
      </c>
      <c r="I21" s="1">
        <v>14.0</v>
      </c>
      <c r="J21" s="1"/>
      <c r="K21" s="1" t="s">
        <v>47</v>
      </c>
      <c r="L21" s="1" t="s">
        <v>60</v>
      </c>
      <c r="M21" s="1" t="s">
        <v>220</v>
      </c>
      <c r="N21" s="20" t="str">
        <f t="shared" si="1"/>
        <v>F</v>
      </c>
      <c r="O21" s="20" t="str">
        <f t="shared" si="2"/>
        <v>31</v>
      </c>
      <c r="P21" s="21" t="str">
        <f t="shared" si="3"/>
        <v>2</v>
      </c>
      <c r="Q21" s="22">
        <f>if(B21&lt;&gt;"",if(ISerror(value(P21)),sumif(axle!A:A,N21,axle!D:D),sumif(axle!A:A,N21,axle!C:C)),"")</f>
        <v>7.5</v>
      </c>
      <c r="R21" s="24">
        <f>if(B21&lt;&gt;"",if(ISerror(value(P21)),sumif(axle!E:E,O21,axle!G:G),sumif(axle!E:E,O21,axle!F:F)),"")</f>
        <v>3.909</v>
      </c>
      <c r="S21" s="24">
        <f>if(B21&lt;&gt;"",sumif(axle!H:H,P21,axle!I:I),"")</f>
        <v>2</v>
      </c>
      <c r="T21" s="24" t="str">
        <f>if(sumif(axle!H:H,P21,axle!J:J)=1,"LSD","")</f>
        <v/>
      </c>
      <c r="U21" t="str">
        <f t="shared" si="4"/>
        <v/>
      </c>
      <c r="V21">
        <f>sumif(engine!A:A,K21,engine!I:I)</f>
        <v>157</v>
      </c>
      <c r="W21">
        <f>sumif(trans!A:A,L21,trans!D:D)</f>
        <v>2.45</v>
      </c>
      <c r="X21" s="45">
        <f t="shared" si="5"/>
        <v>384.65</v>
      </c>
      <c r="Y21" s="45">
        <f t="shared" si="6"/>
        <v>1503.59685</v>
      </c>
      <c r="Z21" s="3">
        <f t="shared" si="7"/>
        <v>614.6</v>
      </c>
      <c r="AA21" s="45">
        <f t="shared" si="8"/>
        <v>2446.464123</v>
      </c>
      <c r="AB21" s="46">
        <f t="shared" si="9"/>
        <v>2.064526686</v>
      </c>
    </row>
    <row r="22">
      <c r="A22" s="1" t="s">
        <v>458</v>
      </c>
      <c r="B22" s="1" t="s">
        <v>459</v>
      </c>
      <c r="C22" s="1">
        <v>1373.0</v>
      </c>
      <c r="D22" s="1">
        <v>1350.0</v>
      </c>
      <c r="E22" s="1">
        <v>2645.0</v>
      </c>
      <c r="F22" s="1">
        <v>1185.0</v>
      </c>
      <c r="G22" s="1">
        <v>185.0</v>
      </c>
      <c r="H22" s="1">
        <v>70.0</v>
      </c>
      <c r="I22" s="1">
        <v>14.0</v>
      </c>
      <c r="J22" s="1"/>
      <c r="K22" s="1" t="s">
        <v>47</v>
      </c>
      <c r="L22" s="1" t="s">
        <v>69</v>
      </c>
      <c r="M22" s="1" t="s">
        <v>231</v>
      </c>
      <c r="N22" s="20" t="str">
        <f t="shared" si="1"/>
        <v>F</v>
      </c>
      <c r="O22" s="20" t="str">
        <f t="shared" si="2"/>
        <v>29</v>
      </c>
      <c r="P22" s="21" t="str">
        <f t="shared" si="3"/>
        <v>2</v>
      </c>
      <c r="Q22" s="22">
        <f>if(B22&lt;&gt;"",if(ISerror(value(P22)),sumif(axle!A:A,N22,axle!D:D),sumif(axle!A:A,N22,axle!C:C)),"")</f>
        <v>7.5</v>
      </c>
      <c r="R22" s="24">
        <f>if(B22&lt;&gt;"",if(ISerror(value(P22)),sumif(axle!E:E,O22,axle!G:G),sumif(axle!E:E,O22,axle!F:F)),"")</f>
        <v>4.1</v>
      </c>
      <c r="S22" s="24">
        <f>if(B22&lt;&gt;"",sumif(axle!H:H,P22,axle!I:I),"")</f>
        <v>2</v>
      </c>
      <c r="T22" s="24" t="str">
        <f>if(sumif(axle!H:H,P22,axle!J:J)=1,"LSD","")</f>
        <v/>
      </c>
      <c r="U22" t="str">
        <f t="shared" si="4"/>
        <v/>
      </c>
      <c r="V22">
        <f>sumif(engine!A:A,K22,engine!I:I)</f>
        <v>157</v>
      </c>
      <c r="W22">
        <f>sumif(trans!A:A,L22,trans!D:D)</f>
        <v>3.281</v>
      </c>
      <c r="X22" s="45">
        <f t="shared" si="5"/>
        <v>515.117</v>
      </c>
      <c r="Y22" s="45">
        <f t="shared" si="6"/>
        <v>2111.9797</v>
      </c>
      <c r="Z22" s="3">
        <f t="shared" si="7"/>
        <v>614.6</v>
      </c>
      <c r="AA22" s="45">
        <f t="shared" si="8"/>
        <v>3436.348357</v>
      </c>
      <c r="AB22" s="46">
        <f t="shared" si="9"/>
        <v>2.899872031</v>
      </c>
    </row>
    <row r="23">
      <c r="A23" s="30" t="s">
        <v>449</v>
      </c>
      <c r="B23" s="30" t="s">
        <v>450</v>
      </c>
      <c r="C23" s="30">
        <v>1373.0</v>
      </c>
      <c r="D23" s="30">
        <v>1350.0</v>
      </c>
      <c r="E23" s="30">
        <v>2645.0</v>
      </c>
      <c r="F23" s="30">
        <v>1150.0</v>
      </c>
      <c r="G23" s="30">
        <v>185.0</v>
      </c>
      <c r="H23" s="30">
        <v>70.0</v>
      </c>
      <c r="I23" s="30">
        <v>14.0</v>
      </c>
      <c r="J23" s="30"/>
      <c r="K23" s="30" t="s">
        <v>42</v>
      </c>
      <c r="L23" s="30" t="s">
        <v>67</v>
      </c>
      <c r="M23" s="30" t="s">
        <v>231</v>
      </c>
      <c r="N23" s="31" t="str">
        <f t="shared" si="1"/>
        <v>F</v>
      </c>
      <c r="O23" s="31" t="str">
        <f t="shared" si="2"/>
        <v>29</v>
      </c>
      <c r="P23" s="32" t="str">
        <f t="shared" si="3"/>
        <v>2</v>
      </c>
      <c r="Q23" s="32">
        <f>if(B23&lt;&gt;"",if(ISerror(value(P23)),sumif(axle!A:A,N23,axle!D:D),sumif(axle!A:A,N23,axle!C:C)),"")</f>
        <v>7.5</v>
      </c>
      <c r="R23" s="31">
        <f>if(B23&lt;&gt;"",if(ISerror(value(P23)),sumif(axle!E:E,O23,axle!G:G),sumif(axle!E:E,O23,axle!F:F)),"")</f>
        <v>4.1</v>
      </c>
      <c r="S23" s="31">
        <f>if(B23&lt;&gt;"",sumif(axle!H:H,P23,axle!I:I),"")</f>
        <v>2</v>
      </c>
      <c r="T23" s="31" t="str">
        <f>if(sumif(axle!H:H,P23,axle!J:J)=1,"LSD","")</f>
        <v/>
      </c>
      <c r="U23" s="31" t="str">
        <f t="shared" si="4"/>
        <v/>
      </c>
      <c r="V23" s="31">
        <f>sumif(engine!A:A,K23,engine!I:I)</f>
        <v>430</v>
      </c>
      <c r="W23" s="31">
        <f>sumif(trans!A:A,L23,trans!D:D)</f>
        <v>3.357</v>
      </c>
      <c r="X23" s="33">
        <f t="shared" si="5"/>
        <v>1443.51</v>
      </c>
      <c r="Y23" s="33">
        <f t="shared" si="6"/>
        <v>5918.391</v>
      </c>
      <c r="Z23" s="32">
        <f t="shared" si="7"/>
        <v>614.6</v>
      </c>
      <c r="AA23" s="33">
        <f t="shared" si="8"/>
        <v>9629.663196</v>
      </c>
      <c r="AB23" s="34">
        <f t="shared" si="9"/>
        <v>8.37362017</v>
      </c>
    </row>
    <row r="24">
      <c r="A24" s="30" t="s">
        <v>449</v>
      </c>
      <c r="B24" s="30" t="s">
        <v>450</v>
      </c>
      <c r="C24" s="30">
        <v>1373.0</v>
      </c>
      <c r="D24" s="30">
        <v>1350.0</v>
      </c>
      <c r="E24" s="30">
        <v>2645.0</v>
      </c>
      <c r="F24" s="30">
        <v>1150.0</v>
      </c>
      <c r="G24" s="30">
        <v>185.0</v>
      </c>
      <c r="H24" s="30">
        <v>70.0</v>
      </c>
      <c r="I24" s="30">
        <v>14.0</v>
      </c>
      <c r="J24" s="30"/>
      <c r="K24" s="30" t="s">
        <v>42</v>
      </c>
      <c r="L24" s="30" t="s">
        <v>67</v>
      </c>
      <c r="M24" s="30" t="s">
        <v>241</v>
      </c>
      <c r="N24" s="31" t="str">
        <f t="shared" si="1"/>
        <v>F</v>
      </c>
      <c r="O24" s="31" t="str">
        <f t="shared" si="2"/>
        <v>28</v>
      </c>
      <c r="P24" s="32" t="str">
        <f t="shared" si="3"/>
        <v>2</v>
      </c>
      <c r="Q24" s="32">
        <f>if(B24&lt;&gt;"",if(ISerror(value(P24)),sumif(axle!A:A,N24,axle!D:D),sumif(axle!A:A,N24,axle!C:C)),"")</f>
        <v>7.5</v>
      </c>
      <c r="R24" s="31">
        <f>if(B24&lt;&gt;"",if(ISerror(value(P24)),sumif(axle!E:E,O24,axle!G:G),sumif(axle!E:E,O24,axle!F:F)),"")</f>
        <v>4.3</v>
      </c>
      <c r="S24" s="31">
        <f>if(B24&lt;&gt;"",sumif(axle!H:H,P24,axle!I:I),"")</f>
        <v>2</v>
      </c>
      <c r="T24" s="31" t="str">
        <f>if(sumif(axle!H:H,P24,axle!J:J)=1,"LSD","")</f>
        <v/>
      </c>
      <c r="U24" s="31" t="str">
        <f t="shared" si="4"/>
        <v/>
      </c>
      <c r="V24" s="31">
        <f>sumif(engine!A:A,K24,engine!I:I)</f>
        <v>430</v>
      </c>
      <c r="W24" s="31">
        <f>sumif(trans!A:A,L24,trans!D:D)</f>
        <v>3.357</v>
      </c>
      <c r="X24" s="33">
        <f t="shared" si="5"/>
        <v>1443.51</v>
      </c>
      <c r="Y24" s="33">
        <f t="shared" si="6"/>
        <v>6207.093</v>
      </c>
      <c r="Z24" s="32">
        <f t="shared" si="7"/>
        <v>614.6</v>
      </c>
      <c r="AA24" s="33">
        <f t="shared" si="8"/>
        <v>10099.40286</v>
      </c>
      <c r="AB24" s="34">
        <f t="shared" si="9"/>
        <v>8.782089447</v>
      </c>
    </row>
    <row r="25">
      <c r="B25" s="1" t="s">
        <v>460</v>
      </c>
      <c r="C25" s="1">
        <v>1375.0</v>
      </c>
      <c r="D25" s="1">
        <v>1370.0</v>
      </c>
      <c r="E25" s="1">
        <v>2645.0</v>
      </c>
      <c r="F25" s="1">
        <v>1065.0</v>
      </c>
      <c r="J25" s="1">
        <v>27.0</v>
      </c>
      <c r="K25" s="1" t="s">
        <v>461</v>
      </c>
      <c r="L25" s="1" t="s">
        <v>70</v>
      </c>
      <c r="M25" s="1" t="s">
        <v>164</v>
      </c>
      <c r="N25" s="20" t="str">
        <f t="shared" si="1"/>
        <v>E</v>
      </c>
      <c r="O25" s="20" t="str">
        <f t="shared" si="2"/>
        <v>30</v>
      </c>
      <c r="P25" s="21" t="str">
        <f t="shared" si="3"/>
        <v>2</v>
      </c>
      <c r="Q25" s="22">
        <f>if(B25&lt;&gt;"",if(ISerror(value(P25)),sumif(axle!A:A,N25,axle!D:D),sumif(axle!A:A,N25,axle!C:C)),"")</f>
        <v>7.1</v>
      </c>
      <c r="R25" s="24">
        <f>if(B25&lt;&gt;"",if(ISerror(value(P25)),sumif(axle!E:E,O25,axle!G:G),sumif(axle!E:E,O25,axle!F:F)),"")</f>
        <v>3.727</v>
      </c>
      <c r="S25" s="24">
        <f>if(B25&lt;&gt;"",sumif(axle!H:H,P25,axle!I:I),"")</f>
        <v>2</v>
      </c>
      <c r="T25" s="24" t="str">
        <f>if(sumif(axle!H:H,P25,axle!J:J)=1,"LSD","")</f>
        <v/>
      </c>
      <c r="U25">
        <f t="shared" si="4"/>
        <v>1424</v>
      </c>
      <c r="V25">
        <f>sumif(engine!A:A,K25,engine!I:I)</f>
        <v>0</v>
      </c>
      <c r="W25">
        <f>sumif(trans!A:A,L25,trans!D:D)</f>
        <v>3.566</v>
      </c>
      <c r="X25" s="45">
        <f t="shared" si="5"/>
        <v>0</v>
      </c>
      <c r="Y25" s="45">
        <f t="shared" si="6"/>
        <v>0</v>
      </c>
      <c r="Z25" s="3">
        <f t="shared" si="7"/>
        <v>0</v>
      </c>
      <c r="AA25" s="45" t="str">
        <f t="shared" si="8"/>
        <v/>
      </c>
      <c r="AB25" s="46">
        <f t="shared" si="9"/>
        <v>0</v>
      </c>
    </row>
    <row r="26">
      <c r="A26" s="5" t="s">
        <v>462</v>
      </c>
      <c r="B26" s="1" t="s">
        <v>463</v>
      </c>
      <c r="C26" s="1">
        <v>1375.0</v>
      </c>
      <c r="D26" s="1">
        <v>1370.0</v>
      </c>
      <c r="E26" s="1">
        <v>2645.0</v>
      </c>
      <c r="F26" s="1">
        <v>1160.0</v>
      </c>
      <c r="J26" s="1">
        <v>27.0</v>
      </c>
      <c r="K26" s="1" t="s">
        <v>11</v>
      </c>
      <c r="L26" s="1" t="s">
        <v>70</v>
      </c>
      <c r="M26" s="1" t="s">
        <v>170</v>
      </c>
      <c r="N26" s="20" t="str">
        <f t="shared" si="1"/>
        <v>E</v>
      </c>
      <c r="O26" s="20" t="str">
        <f t="shared" si="2"/>
        <v>31</v>
      </c>
      <c r="P26" s="21" t="str">
        <f t="shared" si="3"/>
        <v>2</v>
      </c>
      <c r="Q26" s="22">
        <f>if(ISerror(value(P26)),sumif(axle!A:A,N26,axle!D:D),sumif(axle!A:A,N26,axle!C:C))</f>
        <v>7.1</v>
      </c>
      <c r="R26" s="24">
        <f>if(ISerror(value(P26)),sumif(axle!E:E,O26,axle!G:G),sumif(axle!E:E,O26,axle!F:F))</f>
        <v>3.909</v>
      </c>
      <c r="S26" s="24">
        <f>sumif(axle!H:H,P26,axle!I:I)</f>
        <v>2</v>
      </c>
      <c r="T26" s="24" t="str">
        <f>if(sumif(axle!H:H,P26,axle!J:J)=1,"LSD","")</f>
        <v/>
      </c>
      <c r="U26">
        <f t="shared" si="4"/>
        <v>1424</v>
      </c>
      <c r="V26">
        <f>sumif(engine!A:A,K26,engine!I:I)</f>
        <v>157</v>
      </c>
      <c r="W26">
        <f>sumif(trans!A:A,L26,trans!D:D)</f>
        <v>3.566</v>
      </c>
      <c r="X26" s="45">
        <f t="shared" si="5"/>
        <v>559.862</v>
      </c>
      <c r="Y26" s="45">
        <f t="shared" si="6"/>
        <v>2188.500558</v>
      </c>
      <c r="Z26" s="3">
        <f t="shared" si="7"/>
        <v>0</v>
      </c>
      <c r="AA26" s="45" t="str">
        <f t="shared" si="8"/>
        <v/>
      </c>
      <c r="AB26" s="46">
        <f t="shared" si="9"/>
        <v>0</v>
      </c>
    </row>
    <row r="27">
      <c r="B27" s="1" t="s">
        <v>464</v>
      </c>
      <c r="C27" s="1">
        <v>1375.0</v>
      </c>
      <c r="D27" s="1">
        <v>1370.0</v>
      </c>
      <c r="E27" s="1">
        <v>2645.0</v>
      </c>
      <c r="F27" s="1">
        <v>1225.0</v>
      </c>
      <c r="J27" s="1">
        <v>27.0</v>
      </c>
      <c r="K27" s="1" t="s">
        <v>11</v>
      </c>
      <c r="L27" s="1" t="s">
        <v>62</v>
      </c>
      <c r="M27" s="1" t="s">
        <v>220</v>
      </c>
      <c r="N27" s="20" t="str">
        <f t="shared" si="1"/>
        <v>F</v>
      </c>
      <c r="O27" s="20" t="str">
        <f t="shared" si="2"/>
        <v>31</v>
      </c>
      <c r="P27" s="21" t="str">
        <f t="shared" si="3"/>
        <v>2</v>
      </c>
      <c r="Q27" s="22">
        <f>if(ISerror(value(P27)),sumif(axle!A:A,N27,axle!D:D),sumif(axle!A:A,N27,axle!C:C))</f>
        <v>7.5</v>
      </c>
      <c r="R27" s="24">
        <f>if(ISerror(value(P27)),sumif(axle!E:E,O27,axle!G:G),sumif(axle!E:E,O27,axle!F:F))</f>
        <v>3.909</v>
      </c>
      <c r="S27" s="24">
        <f>sumif(axle!H:H,P27,axle!I:I)</f>
        <v>2</v>
      </c>
      <c r="T27" s="24" t="str">
        <f>if(sumif(axle!H:H,P27,axle!J:J)=1,"LSD","")</f>
        <v/>
      </c>
      <c r="U27">
        <f t="shared" si="4"/>
        <v>1424</v>
      </c>
      <c r="V27">
        <f>sumif(engine!A:A,K27,engine!I:I)</f>
        <v>157</v>
      </c>
      <c r="W27">
        <f>sumif(trans!A:A,L27,trans!D:D)</f>
        <v>2.45</v>
      </c>
      <c r="X27" s="45">
        <f t="shared" si="5"/>
        <v>384.65</v>
      </c>
      <c r="Y27" s="45">
        <f t="shared" si="6"/>
        <v>1503.59685</v>
      </c>
      <c r="Z27" s="3">
        <f t="shared" si="7"/>
        <v>0</v>
      </c>
      <c r="AA27" s="45" t="str">
        <f t="shared" si="8"/>
        <v/>
      </c>
      <c r="AB27" s="46">
        <f t="shared" si="9"/>
        <v>0</v>
      </c>
    </row>
    <row r="28">
      <c r="B28" s="1" t="s">
        <v>465</v>
      </c>
      <c r="C28" s="1">
        <v>1375.0</v>
      </c>
      <c r="D28" s="1">
        <v>1370.0</v>
      </c>
      <c r="E28" s="1">
        <v>2645.0</v>
      </c>
      <c r="F28" s="1">
        <v>1190.0</v>
      </c>
      <c r="J28" s="1">
        <v>27.0</v>
      </c>
      <c r="K28" s="1" t="s">
        <v>104</v>
      </c>
      <c r="L28" s="1" t="s">
        <v>70</v>
      </c>
      <c r="M28" s="1" t="s">
        <v>466</v>
      </c>
      <c r="N28" s="20" t="str">
        <f t="shared" si="1"/>
        <v>E</v>
      </c>
      <c r="O28" s="20" t="str">
        <f t="shared" si="2"/>
        <v>28</v>
      </c>
      <c r="P28" s="21" t="str">
        <f t="shared" si="3"/>
        <v>2</v>
      </c>
      <c r="Q28" s="22">
        <f>if(ISerror(value(P28)),sumif(axle!A:A,N28,axle!D:D),sumif(axle!A:A,N28,axle!C:C))</f>
        <v>7.1</v>
      </c>
      <c r="R28" s="24">
        <f>if(ISerror(value(P28)),sumif(axle!E:E,O28,axle!G:G),sumif(axle!E:E,O28,axle!F:F))</f>
        <v>4.3</v>
      </c>
      <c r="S28" s="24">
        <f>sumif(axle!H:H,P28,axle!I:I)</f>
        <v>2</v>
      </c>
      <c r="T28" s="24" t="str">
        <f>if(sumif(axle!H:H,P28,axle!J:J)=1,"LSD","")</f>
        <v/>
      </c>
      <c r="U28">
        <f t="shared" si="4"/>
        <v>1424</v>
      </c>
      <c r="V28">
        <f>sumif(engine!A:A,K28,engine!I:I)</f>
        <v>0</v>
      </c>
      <c r="W28">
        <f>sumif(trans!A:A,L28,trans!D:D)</f>
        <v>3.566</v>
      </c>
      <c r="X28" s="45">
        <f t="shared" si="5"/>
        <v>0</v>
      </c>
      <c r="Y28" s="45">
        <f t="shared" si="6"/>
        <v>0</v>
      </c>
      <c r="Z28" s="3">
        <f t="shared" si="7"/>
        <v>0</v>
      </c>
      <c r="AA28" s="45" t="str">
        <f t="shared" si="8"/>
        <v/>
      </c>
      <c r="AB28" s="46">
        <f t="shared" si="9"/>
        <v>0</v>
      </c>
    </row>
    <row r="29">
      <c r="A29" s="1" t="s">
        <v>467</v>
      </c>
      <c r="B29" s="1" t="s">
        <v>468</v>
      </c>
      <c r="C29" s="1">
        <v>1418.0</v>
      </c>
      <c r="D29" s="1">
        <v>1431.0</v>
      </c>
      <c r="E29" s="1">
        <v>2700.0</v>
      </c>
      <c r="F29" s="1">
        <v>1205.0</v>
      </c>
      <c r="G29" s="1">
        <v>205.0</v>
      </c>
      <c r="H29" s="1">
        <v>60.0</v>
      </c>
      <c r="I29" s="1">
        <v>15.0</v>
      </c>
      <c r="J29" s="1">
        <v>47.0</v>
      </c>
      <c r="N29" s="20" t="str">
        <f t="shared" si="1"/>
        <v/>
      </c>
      <c r="O29" s="20" t="str">
        <f t="shared" si="2"/>
        <v/>
      </c>
      <c r="P29" s="21" t="str">
        <f t="shared" si="3"/>
        <v/>
      </c>
      <c r="Q29" s="22">
        <f>if(ISerror(value(P29)),sumif(axle!A:A,N29,axle!D:D),sumif(axle!A:A,N29,axle!C:C))</f>
        <v>0</v>
      </c>
      <c r="R29" s="24">
        <f>if(ISerror(value(P29)),sumif(axle!E:E,O29,axle!G:G),sumif(axle!E:E,O29,axle!F:F))</f>
        <v>0</v>
      </c>
      <c r="S29" s="24">
        <f>sumif(axle!H:H,P29,axle!I:I)</f>
        <v>0</v>
      </c>
      <c r="T29" s="24" t="str">
        <f>if(sumif(axle!H:H,P29,axle!J:J)=1,"LSD","")</f>
        <v/>
      </c>
      <c r="U29">
        <f t="shared" si="4"/>
        <v>1525</v>
      </c>
      <c r="V29">
        <f>sumif(engine!A:A,K29,engine!I:I)</f>
        <v>0</v>
      </c>
      <c r="W29">
        <f>sumif(trans!A:A,L29,trans!D:D)</f>
        <v>0</v>
      </c>
      <c r="X29" s="45">
        <f t="shared" si="5"/>
        <v>0</v>
      </c>
      <c r="Y29" s="45">
        <f t="shared" si="6"/>
        <v>0</v>
      </c>
      <c r="Z29" s="3">
        <f t="shared" si="7"/>
        <v>627</v>
      </c>
      <c r="AA29" s="45">
        <f t="shared" si="8"/>
        <v>0</v>
      </c>
      <c r="AB29" s="46">
        <f t="shared" si="9"/>
        <v>0</v>
      </c>
    </row>
    <row r="30">
      <c r="B30" s="1" t="s">
        <v>469</v>
      </c>
      <c r="C30" s="1">
        <v>1425.0</v>
      </c>
      <c r="D30" s="1">
        <v>1440.0</v>
      </c>
      <c r="E30" s="1">
        <v>2660.0</v>
      </c>
      <c r="F30" s="1">
        <v>1250.0</v>
      </c>
      <c r="G30" s="1">
        <v>185.0</v>
      </c>
      <c r="H30" s="1">
        <v>70.0</v>
      </c>
      <c r="I30" s="1">
        <v>14.0</v>
      </c>
      <c r="J30" s="1">
        <v>27.0</v>
      </c>
      <c r="K30" s="1" t="s">
        <v>11</v>
      </c>
      <c r="L30" s="1" t="s">
        <v>64</v>
      </c>
      <c r="M30" s="1" t="s">
        <v>155</v>
      </c>
      <c r="N30" s="20" t="str">
        <f t="shared" si="1"/>
        <v>T</v>
      </c>
      <c r="O30" s="20" t="str">
        <f t="shared" si="2"/>
        <v>29</v>
      </c>
      <c r="P30" s="21" t="str">
        <f t="shared" si="3"/>
        <v>2</v>
      </c>
      <c r="Q30" s="22">
        <f>if(ISerror(value(P30)),sumif(axle!A:A,N30,axle!D:D),sumif(axle!A:A,N30,axle!C:C))</f>
        <v>6.7</v>
      </c>
      <c r="R30" s="24">
        <f>if(ISerror(value(P30)),sumif(axle!E:E,O30,axle!G:G),sumif(axle!E:E,O30,axle!F:F))</f>
        <v>4.1</v>
      </c>
      <c r="S30" s="24">
        <f>sumif(axle!H:H,P30,axle!I:I)</f>
        <v>2</v>
      </c>
      <c r="T30" s="24" t="str">
        <f>if(sumif(axle!H:H,P30,axle!J:J)=1,"LSD","")</f>
        <v/>
      </c>
      <c r="U30">
        <f t="shared" si="4"/>
        <v>1494</v>
      </c>
      <c r="V30">
        <f>sumif(engine!A:A,K30,engine!I:I)</f>
        <v>157</v>
      </c>
      <c r="W30">
        <f>sumif(trans!A:A,L30,trans!D:D)</f>
        <v>2.452</v>
      </c>
      <c r="X30" s="45">
        <f t="shared" si="5"/>
        <v>384.964</v>
      </c>
      <c r="Y30" s="45">
        <f t="shared" si="6"/>
        <v>1578.3524</v>
      </c>
      <c r="Z30" s="3">
        <f t="shared" si="7"/>
        <v>614.6</v>
      </c>
      <c r="AA30" s="45">
        <f t="shared" si="8"/>
        <v>2568.096974</v>
      </c>
      <c r="AB30" s="46">
        <f t="shared" si="9"/>
        <v>2.054477579</v>
      </c>
    </row>
    <row r="31">
      <c r="B31" s="1" t="s">
        <v>470</v>
      </c>
      <c r="C31" s="1">
        <v>1425.0</v>
      </c>
      <c r="D31" s="1">
        <v>1440.0</v>
      </c>
      <c r="E31" s="1">
        <v>2660.0</v>
      </c>
      <c r="F31" s="1">
        <v>1250.0</v>
      </c>
      <c r="G31" s="1">
        <v>185.0</v>
      </c>
      <c r="H31" s="1">
        <v>70.0</v>
      </c>
      <c r="I31" s="1">
        <v>14.0</v>
      </c>
      <c r="J31" s="1">
        <v>27.0</v>
      </c>
      <c r="K31" s="1" t="s">
        <v>11</v>
      </c>
      <c r="L31" s="1" t="s">
        <v>64</v>
      </c>
      <c r="M31" s="1" t="s">
        <v>155</v>
      </c>
      <c r="N31" s="20" t="str">
        <f t="shared" si="1"/>
        <v>T</v>
      </c>
      <c r="O31" s="20" t="str">
        <f t="shared" si="2"/>
        <v>29</v>
      </c>
      <c r="P31" s="21" t="str">
        <f t="shared" si="3"/>
        <v>2</v>
      </c>
      <c r="Q31" s="22">
        <f>if(ISerror(value(P31)),sumif(axle!A:A,N31,axle!D:D),sumif(axle!A:A,N31,axle!C:C))</f>
        <v>6.7</v>
      </c>
      <c r="R31" s="24">
        <f>if(ISerror(value(P31)),sumif(axle!E:E,O31,axle!G:G),sumif(axle!E:E,O31,axle!F:F))</f>
        <v>4.1</v>
      </c>
      <c r="S31" s="24">
        <f>sumif(axle!H:H,P31,axle!I:I)</f>
        <v>2</v>
      </c>
      <c r="T31" s="24" t="str">
        <f>if(sumif(axle!H:H,P31,axle!J:J)=1,"LSD","")</f>
        <v/>
      </c>
      <c r="U31">
        <f t="shared" si="4"/>
        <v>1494</v>
      </c>
      <c r="V31">
        <f>sumif(engine!A:A,K31,engine!I:I)</f>
        <v>157</v>
      </c>
      <c r="W31">
        <f>sumif(trans!A:A,L31,trans!D:D)</f>
        <v>2.452</v>
      </c>
      <c r="X31" s="45">
        <f t="shared" si="5"/>
        <v>384.964</v>
      </c>
      <c r="Y31" s="45">
        <f t="shared" si="6"/>
        <v>1578.3524</v>
      </c>
      <c r="Z31" s="3">
        <f t="shared" si="7"/>
        <v>614.6</v>
      </c>
      <c r="AA31" s="45">
        <f t="shared" si="8"/>
        <v>2568.096974</v>
      </c>
      <c r="AB31" s="46">
        <f t="shared" si="9"/>
        <v>2.054477579</v>
      </c>
    </row>
    <row r="32">
      <c r="A32" s="1" t="s">
        <v>471</v>
      </c>
      <c r="C32" s="1">
        <v>1430.0</v>
      </c>
      <c r="D32" s="1">
        <v>1360.0</v>
      </c>
      <c r="E32" s="1">
        <v>2640.0</v>
      </c>
      <c r="F32" s="1">
        <v>1247.0</v>
      </c>
      <c r="G32" s="1">
        <v>185.0</v>
      </c>
      <c r="H32" s="1">
        <v>70.0</v>
      </c>
      <c r="I32" s="1">
        <v>14.0</v>
      </c>
      <c r="J32" s="1">
        <v>20.0</v>
      </c>
      <c r="N32" s="20" t="str">
        <f t="shared" si="1"/>
        <v/>
      </c>
      <c r="O32" s="20" t="str">
        <f t="shared" si="2"/>
        <v/>
      </c>
      <c r="P32" s="21" t="str">
        <f t="shared" si="3"/>
        <v/>
      </c>
      <c r="Q32" s="22">
        <f>if(ISerror(value(P32)),sumif(axle!A:A,N32,axle!D:D),sumif(axle!A:A,N32,axle!C:C))</f>
        <v>0</v>
      </c>
      <c r="R32" s="24">
        <f>if(ISerror(value(P32)),sumif(axle!E:E,O32,axle!G:G),sumif(axle!E:E,O32,axle!F:F))</f>
        <v>0</v>
      </c>
      <c r="S32" s="24">
        <f>sumif(axle!H:H,P32,axle!I:I)</f>
        <v>0</v>
      </c>
      <c r="T32" s="24" t="str">
        <f>if(sumif(axle!H:H,P32,axle!J:J)=1,"LSD","")</f>
        <v/>
      </c>
      <c r="U32">
        <f t="shared" si="4"/>
        <v>1400</v>
      </c>
      <c r="V32">
        <f>sumif(engine!A:A,K32,engine!I:I)</f>
        <v>0</v>
      </c>
      <c r="W32">
        <f>sumif(trans!A:A,L32,trans!D:D)</f>
        <v>0</v>
      </c>
      <c r="X32" s="45">
        <f t="shared" si="5"/>
        <v>0</v>
      </c>
      <c r="Y32" s="45">
        <f t="shared" si="6"/>
        <v>0</v>
      </c>
      <c r="Z32" s="3">
        <f t="shared" si="7"/>
        <v>614.6</v>
      </c>
      <c r="AA32" s="45">
        <f t="shared" si="8"/>
        <v>0</v>
      </c>
      <c r="AB32" s="46">
        <f t="shared" si="9"/>
        <v>0</v>
      </c>
    </row>
    <row r="33">
      <c r="B33" s="1" t="s">
        <v>284</v>
      </c>
      <c r="C33" s="1">
        <v>1430.0</v>
      </c>
      <c r="D33" s="1">
        <v>1425.0</v>
      </c>
      <c r="E33" s="1"/>
      <c r="F33" s="1">
        <v>1880.0</v>
      </c>
      <c r="G33" s="1">
        <v>195.0</v>
      </c>
      <c r="H33" s="1">
        <v>75.0</v>
      </c>
      <c r="I33" s="1">
        <v>14.0</v>
      </c>
      <c r="J33" s="1"/>
      <c r="K33" s="1" t="s">
        <v>472</v>
      </c>
      <c r="M33" s="4" t="s">
        <v>285</v>
      </c>
      <c r="N33" s="20" t="str">
        <f t="shared" si="1"/>
        <v>G</v>
      </c>
      <c r="O33" s="20" t="str">
        <f t="shared" si="2"/>
        <v>38</v>
      </c>
      <c r="P33" s="21" t="str">
        <f t="shared" si="3"/>
        <v>2</v>
      </c>
      <c r="Q33" s="22">
        <f>if(B33&lt;&gt;"",if(ISerror(value(P33)),sumif(axle!A:A,N33,axle!D:D),sumif(axle!A:A,N33,axle!C:C)),"")</f>
        <v>8</v>
      </c>
      <c r="R33" s="24">
        <f>if(B33&lt;&gt;"",if(ISerror(value(P33)),sumif(axle!E:E,O33,axle!G:G),sumif(axle!E:E,O33,axle!F:F)),"")</f>
        <v>3.417</v>
      </c>
      <c r="S33" s="24">
        <f>if(B33&lt;&gt;"",sumif(axle!H:H,P33,axle!I:I),"")</f>
        <v>2</v>
      </c>
      <c r="T33" s="24" t="str">
        <f>if(sumif(axle!H:H,P33,axle!J:J)=1,"LSD","")</f>
        <v/>
      </c>
      <c r="U33" t="str">
        <f t="shared" si="4"/>
        <v/>
      </c>
      <c r="V33">
        <f>sumif(engine!A:A,K33,engine!I:I)</f>
        <v>0</v>
      </c>
      <c r="W33">
        <f>sumif(trans!A:A,L33,trans!D:D)</f>
        <v>0</v>
      </c>
      <c r="X33" s="45">
        <f t="shared" si="5"/>
        <v>0</v>
      </c>
      <c r="Y33" s="45">
        <f t="shared" si="6"/>
        <v>0</v>
      </c>
      <c r="Z33" s="3">
        <f t="shared" si="7"/>
        <v>648.1</v>
      </c>
      <c r="AA33" s="45">
        <f t="shared" si="8"/>
        <v>0</v>
      </c>
      <c r="AB33" s="46">
        <f t="shared" si="9"/>
        <v>0</v>
      </c>
    </row>
    <row r="34">
      <c r="A34" s="1" t="s">
        <v>473</v>
      </c>
      <c r="B34" s="1" t="s">
        <v>397</v>
      </c>
      <c r="C34" s="1">
        <v>1450.0</v>
      </c>
      <c r="D34" s="1">
        <v>1430.0</v>
      </c>
      <c r="E34" s="1">
        <v>2330.0</v>
      </c>
      <c r="F34" s="1">
        <v>1950.0</v>
      </c>
      <c r="G34" s="4">
        <v>205.0</v>
      </c>
      <c r="H34" s="4">
        <v>70.0</v>
      </c>
      <c r="I34" s="4">
        <v>15.0</v>
      </c>
      <c r="J34" s="4"/>
      <c r="K34" s="1" t="s">
        <v>32</v>
      </c>
      <c r="N34" s="20" t="str">
        <f t="shared" si="1"/>
        <v/>
      </c>
      <c r="O34" s="20" t="str">
        <f t="shared" si="2"/>
        <v/>
      </c>
      <c r="P34" s="21" t="str">
        <f t="shared" si="3"/>
        <v/>
      </c>
      <c r="Q34" s="22">
        <f>if(ISerror(value(P34)),sumif(axle!A:A,N34,axle!D:D),sumif(axle!A:A,N34,axle!C:C))</f>
        <v>0</v>
      </c>
      <c r="R34" s="24">
        <f>if(ISerror(value(P34)),sumif(axle!E:E,O34,axle!G:G),sumif(axle!E:E,O34,axle!F:F))</f>
        <v>0</v>
      </c>
      <c r="S34" s="24">
        <f>sumif(axle!H:H,P34,axle!I:I)</f>
        <v>0</v>
      </c>
      <c r="T34" s="24" t="str">
        <f>if(sumif(axle!H:H,P34,axle!J:J)=1,"LSD","")</f>
        <v/>
      </c>
      <c r="U34" t="str">
        <f t="shared" si="4"/>
        <v/>
      </c>
      <c r="V34">
        <f>sumif(engine!A:A,K34,engine!I:I)</f>
        <v>221</v>
      </c>
      <c r="W34">
        <f>sumif(trans!A:A,L34,trans!D:D)</f>
        <v>0</v>
      </c>
      <c r="X34" s="45">
        <f t="shared" si="5"/>
        <v>0</v>
      </c>
      <c r="Y34" s="45">
        <f t="shared" si="6"/>
        <v>0</v>
      </c>
      <c r="Z34" s="3">
        <f t="shared" si="7"/>
        <v>668</v>
      </c>
      <c r="AA34" s="45">
        <f t="shared" si="8"/>
        <v>0</v>
      </c>
      <c r="AB34" s="46">
        <f t="shared" si="9"/>
        <v>0</v>
      </c>
    </row>
    <row r="35">
      <c r="A35" s="1" t="s">
        <v>473</v>
      </c>
      <c r="B35" s="1" t="s">
        <v>363</v>
      </c>
      <c r="C35" s="1">
        <v>1450.0</v>
      </c>
      <c r="D35" s="1">
        <v>1430.0</v>
      </c>
      <c r="E35" s="1">
        <v>2330.0</v>
      </c>
      <c r="F35" s="1">
        <v>1760.0</v>
      </c>
      <c r="G35" s="4">
        <v>195.0</v>
      </c>
      <c r="H35" s="4">
        <v>80.0</v>
      </c>
      <c r="I35" s="4">
        <v>14.0</v>
      </c>
      <c r="J35" s="4"/>
      <c r="K35" s="1" t="s">
        <v>32</v>
      </c>
      <c r="M35" s="1" t="s">
        <v>364</v>
      </c>
      <c r="N35" s="20" t="str">
        <f t="shared" si="1"/>
        <v>G</v>
      </c>
      <c r="O35" s="20" t="str">
        <f t="shared" si="2"/>
        <v>28</v>
      </c>
      <c r="P35" s="21" t="str">
        <f t="shared" si="3"/>
        <v>4</v>
      </c>
      <c r="Q35" s="22">
        <f>if(ISerror(value(P35)),sumif(axle!A:A,N35,axle!D:D),sumif(axle!A:A,N35,axle!C:C))</f>
        <v>8</v>
      </c>
      <c r="R35" s="24">
        <f>if(ISerror(value(P35)),sumif(axle!E:E,O35,axle!G:G),sumif(axle!E:E,O35,axle!F:F))</f>
        <v>4.3</v>
      </c>
      <c r="S35" s="24">
        <f>sumif(axle!H:H,P35,axle!I:I)</f>
        <v>4</v>
      </c>
      <c r="T35" s="24" t="str">
        <f>if(sumif(axle!H:H,P35,axle!J:J)=1,"LSD","")</f>
        <v/>
      </c>
      <c r="U35" t="str">
        <f t="shared" si="4"/>
        <v/>
      </c>
      <c r="V35">
        <f>sumif(engine!A:A,K35,engine!I:I)</f>
        <v>221</v>
      </c>
      <c r="W35">
        <f>sumif(trans!A:A,L35,trans!D:D)</f>
        <v>0</v>
      </c>
      <c r="X35" s="45">
        <f t="shared" si="5"/>
        <v>0</v>
      </c>
      <c r="Y35" s="45">
        <f t="shared" si="6"/>
        <v>0</v>
      </c>
      <c r="Z35" s="3">
        <f t="shared" si="7"/>
        <v>667.6</v>
      </c>
      <c r="AA35" s="45">
        <f t="shared" si="8"/>
        <v>0</v>
      </c>
      <c r="AB35" s="46">
        <f t="shared" si="9"/>
        <v>0</v>
      </c>
    </row>
    <row r="36">
      <c r="A36" s="1" t="s">
        <v>474</v>
      </c>
      <c r="B36" s="1" t="s">
        <v>475</v>
      </c>
      <c r="C36" s="1">
        <v>1450.0</v>
      </c>
      <c r="D36" s="1">
        <v>1430.0</v>
      </c>
      <c r="E36" s="1">
        <v>2330.0</v>
      </c>
      <c r="F36" s="1">
        <v>1570.0</v>
      </c>
      <c r="G36" s="4">
        <v>195.0</v>
      </c>
      <c r="H36" s="4">
        <v>80.0</v>
      </c>
      <c r="I36" s="4">
        <v>14.0</v>
      </c>
      <c r="J36" s="4"/>
      <c r="K36" s="1" t="s">
        <v>48</v>
      </c>
      <c r="M36" s="4" t="s">
        <v>375</v>
      </c>
      <c r="N36" s="20" t="str">
        <f t="shared" si="1"/>
        <v>G</v>
      </c>
      <c r="O36" s="20" t="str">
        <f t="shared" si="2"/>
        <v>28</v>
      </c>
      <c r="P36" s="21" t="str">
        <f t="shared" si="3"/>
        <v>2</v>
      </c>
      <c r="Q36" s="22">
        <f>if(ISerror(value(P36)),sumif(axle!A:A,N36,axle!D:D),sumif(axle!A:A,N36,axle!C:C))</f>
        <v>8</v>
      </c>
      <c r="R36" s="24">
        <f>if(ISerror(value(P36)),sumif(axle!E:E,O36,axle!G:G),sumif(axle!E:E,O36,axle!F:F))</f>
        <v>4.3</v>
      </c>
      <c r="S36" s="24">
        <f>sumif(axle!H:H,P36,axle!I:I)</f>
        <v>2</v>
      </c>
      <c r="T36" s="24" t="str">
        <f>if(sumif(axle!H:H,P36,axle!J:J)=1,"LSD","")</f>
        <v/>
      </c>
      <c r="U36" t="str">
        <f t="shared" si="4"/>
        <v/>
      </c>
      <c r="V36">
        <f>sumif(engine!A:A,K36,engine!I:I)</f>
        <v>0</v>
      </c>
      <c r="W36">
        <f>sumif(trans!A:A,L36,trans!D:D)</f>
        <v>0</v>
      </c>
      <c r="X36" s="45">
        <f t="shared" si="5"/>
        <v>0</v>
      </c>
      <c r="Y36" s="45">
        <f t="shared" si="6"/>
        <v>0</v>
      </c>
      <c r="Z36" s="3">
        <f t="shared" si="7"/>
        <v>667.6</v>
      </c>
      <c r="AA36" s="45">
        <f t="shared" si="8"/>
        <v>0</v>
      </c>
      <c r="AB36" s="46">
        <f t="shared" si="9"/>
        <v>0</v>
      </c>
    </row>
    <row r="37">
      <c r="A37" s="1" t="s">
        <v>476</v>
      </c>
      <c r="B37" s="1" t="s">
        <v>477</v>
      </c>
      <c r="C37" s="4">
        <v>1455.0</v>
      </c>
      <c r="D37" s="4">
        <v>1400.0</v>
      </c>
      <c r="E37" s="4">
        <v>2680.0</v>
      </c>
      <c r="K37" s="1" t="s">
        <v>25</v>
      </c>
      <c r="L37" s="4" t="s">
        <v>70</v>
      </c>
      <c r="M37" s="1" t="s">
        <v>200</v>
      </c>
      <c r="N37" s="20" t="str">
        <f t="shared" si="1"/>
        <v>F</v>
      </c>
      <c r="O37" s="20" t="str">
        <f t="shared" si="2"/>
        <v>30</v>
      </c>
      <c r="P37" s="21" t="str">
        <f t="shared" si="3"/>
        <v>2</v>
      </c>
      <c r="Q37" s="22">
        <f>if(B37&lt;&gt;"",if(ISerror(value(P37)),sumif(axle!A:A,N37,axle!D:D),sumif(axle!A:A,N37,axle!C:C)),"")</f>
        <v>7.5</v>
      </c>
      <c r="R37" s="24">
        <f>if(B37&lt;&gt;"",if(ISerror(value(P37)),sumif(axle!E:E,O37,axle!G:G),sumif(axle!E:E,O37,axle!F:F)),"")</f>
        <v>3.727</v>
      </c>
      <c r="S37" s="24">
        <f>if(B37&lt;&gt;"",sumif(axle!H:H,P37,axle!I:I),"")</f>
        <v>2</v>
      </c>
      <c r="T37" s="24" t="str">
        <f>if(sumif(axle!H:H,P37,axle!J:J)=1,"LSD","")</f>
        <v/>
      </c>
      <c r="U37" t="str">
        <f t="shared" si="4"/>
        <v/>
      </c>
      <c r="V37">
        <f>sumif(engine!A:A,K37,engine!I:I)</f>
        <v>174</v>
      </c>
      <c r="W37">
        <f>sumif(trans!A:A,L37,trans!D:D)</f>
        <v>3.566</v>
      </c>
      <c r="X37" s="45">
        <f t="shared" si="5"/>
        <v>620.484</v>
      </c>
      <c r="Y37" s="45">
        <f t="shared" si="6"/>
        <v>2312.543868</v>
      </c>
      <c r="Z37" s="3">
        <f t="shared" si="7"/>
        <v>0</v>
      </c>
      <c r="AA37" s="45" t="str">
        <f t="shared" si="8"/>
        <v/>
      </c>
      <c r="AB37" s="46" t="str">
        <f t="shared" si="9"/>
        <v/>
      </c>
    </row>
    <row r="38">
      <c r="A38" s="1" t="s">
        <v>478</v>
      </c>
      <c r="B38" s="1" t="s">
        <v>479</v>
      </c>
      <c r="C38" s="1">
        <v>1455.0</v>
      </c>
      <c r="D38" s="1">
        <v>1400.0</v>
      </c>
      <c r="E38" s="1">
        <v>2680.0</v>
      </c>
      <c r="F38" s="1">
        <v>1300.0</v>
      </c>
      <c r="G38" s="1">
        <v>175.0</v>
      </c>
      <c r="H38" s="1">
        <v>80.0</v>
      </c>
      <c r="I38" s="1">
        <v>14.0</v>
      </c>
      <c r="J38" s="1"/>
      <c r="K38" s="1" t="s">
        <v>30</v>
      </c>
      <c r="M38" s="1" t="s">
        <v>170</v>
      </c>
      <c r="N38" s="20" t="str">
        <f t="shared" si="1"/>
        <v>E</v>
      </c>
      <c r="O38" s="20" t="str">
        <f t="shared" si="2"/>
        <v>31</v>
      </c>
      <c r="P38" s="21" t="str">
        <f t="shared" si="3"/>
        <v>2</v>
      </c>
      <c r="Q38" s="22">
        <f>if(ISerror(value(P38)),sumif(axle!A:A,N38,axle!D:D),sumif(axle!A:A,N38,axle!C:C))</f>
        <v>7.1</v>
      </c>
      <c r="R38" s="24">
        <f>if(ISerror(value(P38)),sumif(axle!E:E,O38,axle!G:G),sumif(axle!E:E,O38,axle!F:F))</f>
        <v>3.909</v>
      </c>
      <c r="S38" s="24">
        <f>sumif(axle!H:H,P38,axle!I:I)</f>
        <v>2</v>
      </c>
      <c r="T38" s="24" t="str">
        <f>if(sumif(axle!H:H,P38,axle!J:J)=1,"LSD","")</f>
        <v/>
      </c>
      <c r="U38" t="str">
        <f t="shared" si="4"/>
        <v/>
      </c>
      <c r="V38">
        <f>sumif(engine!A:A,K38,engine!I:I)</f>
        <v>175</v>
      </c>
      <c r="W38">
        <f>sumif(trans!A:A,L38,trans!D:D)</f>
        <v>0</v>
      </c>
      <c r="X38" s="45">
        <f t="shared" si="5"/>
        <v>0</v>
      </c>
      <c r="Y38" s="45">
        <f t="shared" si="6"/>
        <v>0</v>
      </c>
      <c r="Z38" s="3">
        <f t="shared" si="7"/>
        <v>635.6</v>
      </c>
      <c r="AA38" s="45">
        <f t="shared" si="8"/>
        <v>0</v>
      </c>
      <c r="AB38" s="46">
        <f t="shared" si="9"/>
        <v>0</v>
      </c>
    </row>
    <row r="39">
      <c r="A39" s="1" t="s">
        <v>480</v>
      </c>
      <c r="B39" s="1" t="s">
        <v>481</v>
      </c>
      <c r="C39" s="1">
        <v>1455.0</v>
      </c>
      <c r="D39" s="1">
        <v>1400.0</v>
      </c>
      <c r="E39" s="1">
        <v>2730.0</v>
      </c>
      <c r="F39" s="1">
        <v>1610.0</v>
      </c>
      <c r="G39" s="1">
        <v>195.0</v>
      </c>
      <c r="H39" s="1">
        <v>70.0</v>
      </c>
      <c r="I39" s="1">
        <v>14.0</v>
      </c>
      <c r="J39" s="1"/>
      <c r="K39" s="1" t="s">
        <v>33</v>
      </c>
      <c r="L39" s="1" t="s">
        <v>58</v>
      </c>
      <c r="M39" s="1" t="s">
        <v>241</v>
      </c>
      <c r="N39" s="20" t="str">
        <f t="shared" si="1"/>
        <v>F</v>
      </c>
      <c r="O39" s="20" t="str">
        <f t="shared" si="2"/>
        <v>28</v>
      </c>
      <c r="P39" s="21" t="str">
        <f t="shared" si="3"/>
        <v>2</v>
      </c>
      <c r="Q39" s="22">
        <f>if(ISerror(value(P39)),sumif(axle!A:A,N39,axle!D:D),sumif(axle!A:A,N39,axle!C:C))</f>
        <v>7.5</v>
      </c>
      <c r="R39" s="24">
        <f>if(ISerror(value(P39)),sumif(axle!E:E,O39,axle!G:G),sumif(axle!E:E,O39,axle!F:F))</f>
        <v>4.3</v>
      </c>
      <c r="S39" s="24">
        <f>sumif(axle!H:H,P39,axle!I:I)</f>
        <v>2</v>
      </c>
      <c r="T39" s="24" t="str">
        <f>if(sumif(axle!H:H,P39,axle!J:J)=1,"LSD","")</f>
        <v/>
      </c>
      <c r="U39" t="str">
        <f t="shared" si="4"/>
        <v/>
      </c>
      <c r="V39">
        <f>sumif(engine!A:A,K39,engine!I:I)</f>
        <v>221</v>
      </c>
      <c r="W39">
        <f>sumif(trans!A:A,L39,trans!D:D)</f>
        <v>2.531</v>
      </c>
      <c r="X39" s="45">
        <f t="shared" si="5"/>
        <v>559.351</v>
      </c>
      <c r="Y39" s="45">
        <f t="shared" si="6"/>
        <v>2405.2093</v>
      </c>
      <c r="Z39" s="3">
        <f t="shared" si="7"/>
        <v>628.6</v>
      </c>
      <c r="AA39" s="45">
        <f t="shared" si="8"/>
        <v>3826.295418</v>
      </c>
      <c r="AB39" s="46">
        <f t="shared" si="9"/>
        <v>2.376581005</v>
      </c>
    </row>
    <row r="40">
      <c r="A40" s="1" t="s">
        <v>480</v>
      </c>
      <c r="B40" s="1" t="s">
        <v>482</v>
      </c>
      <c r="C40" s="1">
        <v>1455.0</v>
      </c>
      <c r="D40" s="1">
        <v>1400.0</v>
      </c>
      <c r="E40" s="1">
        <v>2730.0</v>
      </c>
      <c r="F40" s="1">
        <v>1570.0</v>
      </c>
      <c r="G40" s="1">
        <v>195.0</v>
      </c>
      <c r="H40" s="1">
        <v>70.0</v>
      </c>
      <c r="I40" s="1">
        <v>14.0</v>
      </c>
      <c r="J40" s="1"/>
      <c r="K40" s="1" t="s">
        <v>33</v>
      </c>
      <c r="L40" s="4" t="s">
        <v>64</v>
      </c>
      <c r="M40" s="1" t="s">
        <v>241</v>
      </c>
      <c r="N40" s="20" t="str">
        <f t="shared" si="1"/>
        <v>F</v>
      </c>
      <c r="O40" s="20" t="str">
        <f t="shared" si="2"/>
        <v>28</v>
      </c>
      <c r="P40" s="21" t="str">
        <f t="shared" si="3"/>
        <v>2</v>
      </c>
      <c r="Q40" s="22">
        <f>if(ISerror(value(P40)),sumif(axle!A:A,N40,axle!D:D),sumif(axle!A:A,N40,axle!C:C))</f>
        <v>7.5</v>
      </c>
      <c r="R40" s="24">
        <f>if(ISerror(value(P40)),sumif(axle!E:E,O40,axle!G:G),sumif(axle!E:E,O40,axle!F:F))</f>
        <v>4.3</v>
      </c>
      <c r="S40" s="24">
        <f>sumif(axle!H:H,P40,axle!I:I)</f>
        <v>2</v>
      </c>
      <c r="T40" s="24" t="str">
        <f>if(sumif(axle!H:H,P40,axle!J:J)=1,"LSD","")</f>
        <v/>
      </c>
      <c r="U40" t="str">
        <f t="shared" si="4"/>
        <v/>
      </c>
      <c r="V40">
        <f>sumif(engine!A:A,K40,engine!I:I)</f>
        <v>221</v>
      </c>
      <c r="W40">
        <f>sumif(trans!A:A,L40,trans!D:D)</f>
        <v>2.452</v>
      </c>
      <c r="X40" s="45">
        <f t="shared" si="5"/>
        <v>541.892</v>
      </c>
      <c r="Y40" s="45">
        <f t="shared" si="6"/>
        <v>2330.1356</v>
      </c>
      <c r="Z40" s="3">
        <f t="shared" si="7"/>
        <v>628.6</v>
      </c>
      <c r="AA40" s="45">
        <f t="shared" si="8"/>
        <v>3706.865415</v>
      </c>
      <c r="AB40" s="46">
        <f t="shared" si="9"/>
        <v>2.361060774</v>
      </c>
    </row>
    <row r="41">
      <c r="A41" s="1" t="s">
        <v>483</v>
      </c>
      <c r="B41" s="1" t="s">
        <v>484</v>
      </c>
      <c r="C41" s="4">
        <v>1455.0</v>
      </c>
      <c r="D41" s="4">
        <v>1400.0</v>
      </c>
      <c r="E41" s="1">
        <v>2785.0</v>
      </c>
      <c r="K41" s="1" t="s">
        <v>35</v>
      </c>
      <c r="M41" s="1" t="s">
        <v>200</v>
      </c>
      <c r="N41" s="20" t="str">
        <f t="shared" si="1"/>
        <v>F</v>
      </c>
      <c r="O41" s="20" t="str">
        <f t="shared" si="2"/>
        <v>30</v>
      </c>
      <c r="P41" s="21" t="str">
        <f t="shared" si="3"/>
        <v>2</v>
      </c>
      <c r="Q41" s="22">
        <f>if(B41&lt;&gt;"",if(ISerror(value(P41)),sumif(axle!A:A,N41,axle!D:D),sumif(axle!A:A,N41,axle!C:C)),"")</f>
        <v>7.5</v>
      </c>
      <c r="R41" s="24">
        <f>if(B41&lt;&gt;"",if(ISerror(value(P41)),sumif(axle!E:E,O41,axle!G:G),sumif(axle!E:E,O41,axle!F:F)),"")</f>
        <v>3.727</v>
      </c>
      <c r="S41" s="24">
        <f>if(B41&lt;&gt;"",sumif(axle!H:H,P41,axle!I:I),"")</f>
        <v>2</v>
      </c>
      <c r="T41" s="24" t="str">
        <f>if(sumif(axle!H:H,P41,axle!J:J)=1,"LSD","")</f>
        <v/>
      </c>
      <c r="U41" t="str">
        <f t="shared" si="4"/>
        <v/>
      </c>
      <c r="V41">
        <f>sumif(engine!A:A,K41,engine!I:I)</f>
        <v>186</v>
      </c>
      <c r="W41">
        <f>sumif(trans!A:A,L41,trans!D:D)</f>
        <v>0</v>
      </c>
      <c r="X41" s="45">
        <f t="shared" si="5"/>
        <v>0</v>
      </c>
      <c r="Y41" s="45">
        <f t="shared" si="6"/>
        <v>0</v>
      </c>
      <c r="Z41" s="3">
        <f t="shared" si="7"/>
        <v>0</v>
      </c>
      <c r="AA41" s="45"/>
    </row>
    <row r="42">
      <c r="A42" s="1" t="s">
        <v>483</v>
      </c>
      <c r="B42" s="1" t="s">
        <v>485</v>
      </c>
      <c r="C42" s="4">
        <v>1455.0</v>
      </c>
      <c r="D42" s="4">
        <v>1400.0</v>
      </c>
      <c r="E42" s="1">
        <v>2785.0</v>
      </c>
      <c r="K42" s="1" t="s">
        <v>486</v>
      </c>
      <c r="M42" s="1" t="s">
        <v>200</v>
      </c>
      <c r="N42" s="20" t="str">
        <f t="shared" si="1"/>
        <v>F</v>
      </c>
      <c r="O42" s="20" t="str">
        <f t="shared" si="2"/>
        <v>30</v>
      </c>
      <c r="P42" s="21" t="str">
        <f t="shared" si="3"/>
        <v>2</v>
      </c>
      <c r="Q42" s="22">
        <f>if(B42&lt;&gt;"",if(ISerror(value(P42)),sumif(axle!A:A,N42,axle!D:D),sumif(axle!A:A,N42,axle!C:C)),"")</f>
        <v>7.5</v>
      </c>
      <c r="R42" s="24">
        <f>if(B42&lt;&gt;"",if(ISerror(value(P42)),sumif(axle!E:E,O42,axle!G:G),sumif(axle!E:E,O42,axle!F:F)),"")</f>
        <v>3.727</v>
      </c>
      <c r="S42" s="24">
        <f>if(B42&lt;&gt;"",sumif(axle!H:H,P42,axle!I:I),"")</f>
        <v>2</v>
      </c>
      <c r="T42" s="24" t="str">
        <f>if(sumif(axle!H:H,P42,axle!J:J)=1,"LSD","")</f>
        <v/>
      </c>
      <c r="U42" t="str">
        <f t="shared" si="4"/>
        <v/>
      </c>
      <c r="V42">
        <f>sumif(engine!A:A,K42,engine!I:I)</f>
        <v>0</v>
      </c>
      <c r="W42">
        <f>sumif(trans!A:A,L42,trans!D:D)</f>
        <v>0</v>
      </c>
      <c r="X42" s="45">
        <f t="shared" si="5"/>
        <v>0</v>
      </c>
      <c r="Y42" s="45">
        <f t="shared" si="6"/>
        <v>0</v>
      </c>
      <c r="Z42" s="3">
        <f t="shared" si="7"/>
        <v>0</v>
      </c>
      <c r="AA42" s="45"/>
    </row>
    <row r="43">
      <c r="A43" s="1" t="s">
        <v>483</v>
      </c>
      <c r="B43" s="1" t="s">
        <v>487</v>
      </c>
      <c r="C43" s="4">
        <v>1455.0</v>
      </c>
      <c r="D43" s="4">
        <v>1400.0</v>
      </c>
      <c r="E43" s="1">
        <v>2785.0</v>
      </c>
      <c r="K43" s="1" t="s">
        <v>486</v>
      </c>
      <c r="M43" s="1" t="s">
        <v>200</v>
      </c>
      <c r="N43" s="20" t="str">
        <f t="shared" si="1"/>
        <v>F</v>
      </c>
      <c r="O43" s="20" t="str">
        <f t="shared" si="2"/>
        <v>30</v>
      </c>
      <c r="P43" s="21" t="str">
        <f t="shared" si="3"/>
        <v>2</v>
      </c>
      <c r="Q43" s="22">
        <f>if(B43&lt;&gt;"",if(ISerror(value(P43)),sumif(axle!A:A,N43,axle!D:D),sumif(axle!A:A,N43,axle!C:C)),"")</f>
        <v>7.5</v>
      </c>
      <c r="R43" s="24">
        <f>if(B43&lt;&gt;"",if(ISerror(value(P43)),sumif(axle!E:E,O43,axle!G:G),sumif(axle!E:E,O43,axle!F:F)),"")</f>
        <v>3.727</v>
      </c>
      <c r="S43" s="24">
        <f>if(B43&lt;&gt;"",sumif(axle!H:H,P43,axle!I:I),"")</f>
        <v>2</v>
      </c>
      <c r="T43" s="24" t="str">
        <f>if(sumif(axle!H:H,P43,axle!J:J)=1,"LSD","")</f>
        <v/>
      </c>
      <c r="U43" t="str">
        <f t="shared" si="4"/>
        <v/>
      </c>
      <c r="V43">
        <f>sumif(engine!A:A,K43,engine!I:I)</f>
        <v>0</v>
      </c>
      <c r="W43">
        <f>sumif(trans!A:A,L43,trans!D:D)</f>
        <v>0</v>
      </c>
      <c r="X43" s="45">
        <f t="shared" si="5"/>
        <v>0</v>
      </c>
      <c r="Y43" s="45">
        <f t="shared" si="6"/>
        <v>0</v>
      </c>
      <c r="Z43" s="3">
        <f t="shared" si="7"/>
        <v>0</v>
      </c>
      <c r="AA43" s="45"/>
    </row>
    <row r="44">
      <c r="A44" s="1" t="s">
        <v>488</v>
      </c>
      <c r="B44" s="1" t="s">
        <v>489</v>
      </c>
      <c r="C44" s="4">
        <v>1455.0</v>
      </c>
      <c r="D44" s="4">
        <v>1400.0</v>
      </c>
      <c r="E44" s="1">
        <v>2785.0</v>
      </c>
      <c r="F44" s="1">
        <v>1400.0</v>
      </c>
      <c r="H44" s="1"/>
      <c r="K44" s="1" t="s">
        <v>35</v>
      </c>
      <c r="M44" s="1" t="s">
        <v>220</v>
      </c>
      <c r="N44" s="20" t="str">
        <f t="shared" si="1"/>
        <v>F</v>
      </c>
      <c r="O44" s="20" t="str">
        <f t="shared" si="2"/>
        <v>31</v>
      </c>
      <c r="P44" s="21" t="str">
        <f t="shared" si="3"/>
        <v>2</v>
      </c>
      <c r="Q44" s="22">
        <f>if(ISerror(value(P44)),sumif(axle!A:A,N44,axle!D:D),sumif(axle!A:A,N44,axle!C:C))</f>
        <v>7.5</v>
      </c>
      <c r="R44" s="24">
        <f>if(ISerror(value(P44)),sumif(axle!E:E,O44,axle!G:G),sumif(axle!E:E,O44,axle!F:F))</f>
        <v>3.909</v>
      </c>
      <c r="S44" s="24">
        <f>sumif(axle!H:H,P44,axle!I:I)</f>
        <v>2</v>
      </c>
      <c r="T44" s="24" t="str">
        <f>if(sumif(axle!H:H,P44,axle!J:J)=1,"LSD","")</f>
        <v/>
      </c>
      <c r="U44" t="str">
        <f t="shared" si="4"/>
        <v/>
      </c>
      <c r="V44">
        <f>sumif(engine!A:A,K44,engine!I:I)</f>
        <v>186</v>
      </c>
      <c r="W44">
        <f>sumif(trans!A:A,L44,trans!D:D)</f>
        <v>0</v>
      </c>
      <c r="X44" s="45">
        <f t="shared" si="5"/>
        <v>0</v>
      </c>
      <c r="Y44" s="45">
        <f t="shared" si="6"/>
        <v>0</v>
      </c>
      <c r="Z44" s="3">
        <f t="shared" si="7"/>
        <v>0</v>
      </c>
      <c r="AA44" s="45" t="str">
        <f t="shared" ref="AA44:AA94" si="10">if(Z44&gt;0,Y44*1000/Z44,"")</f>
        <v/>
      </c>
      <c r="AB44" s="46">
        <f t="shared" ref="AB44:AB94" si="11">if(F44,AA44/F44,"")</f>
        <v>0</v>
      </c>
    </row>
    <row r="45">
      <c r="B45" s="1" t="s">
        <v>490</v>
      </c>
      <c r="C45" s="1">
        <v>1455.0</v>
      </c>
      <c r="D45" s="1">
        <v>1455.0</v>
      </c>
      <c r="E45" s="1">
        <v>2680.0</v>
      </c>
      <c r="F45" s="1">
        <v>1540.0</v>
      </c>
      <c r="G45" s="1">
        <v>205.0</v>
      </c>
      <c r="H45" s="1">
        <v>55.0</v>
      </c>
      <c r="I45" s="1">
        <v>16.0</v>
      </c>
      <c r="J45" s="1"/>
      <c r="K45" s="1" t="s">
        <v>18</v>
      </c>
      <c r="L45" s="1" t="s">
        <v>58</v>
      </c>
      <c r="M45" s="4" t="s">
        <v>355</v>
      </c>
      <c r="N45" s="20" t="str">
        <f t="shared" si="1"/>
        <v>G</v>
      </c>
      <c r="O45" s="20" t="str">
        <f t="shared" si="2"/>
        <v>29</v>
      </c>
      <c r="P45" s="21" t="str">
        <f t="shared" si="3"/>
        <v>2</v>
      </c>
      <c r="Q45" s="22">
        <f>if(ISerror(value(P45)),sumif(axle!A:A,N45,axle!D:D),sumif(axle!A:A,N45,axle!C:C))</f>
        <v>8</v>
      </c>
      <c r="R45" s="24">
        <f>if(ISerror(value(P45)),sumif(axle!E:E,O45,axle!G:G),sumif(axle!E:E,O45,axle!F:F))</f>
        <v>4.1</v>
      </c>
      <c r="S45" s="24">
        <f>sumif(axle!H:H,P45,axle!I:I)</f>
        <v>2</v>
      </c>
      <c r="T45" s="24" t="str">
        <f>if(sumif(axle!H:H,P45,axle!J:J)=1,"LSD","")</f>
        <v/>
      </c>
      <c r="U45" t="str">
        <f t="shared" si="4"/>
        <v/>
      </c>
      <c r="V45">
        <f>sumif(engine!A:A,K45,engine!I:I)</f>
        <v>363</v>
      </c>
      <c r="W45">
        <f>sumif(trans!A:A,L45,trans!D:D)</f>
        <v>2.531</v>
      </c>
      <c r="X45" s="45">
        <f t="shared" si="5"/>
        <v>918.753</v>
      </c>
      <c r="Y45" s="45">
        <f t="shared" si="6"/>
        <v>3766.8873</v>
      </c>
      <c r="Z45" s="3">
        <f t="shared" si="7"/>
        <v>631.9</v>
      </c>
      <c r="AA45" s="45">
        <f t="shared" si="10"/>
        <v>5961.207944</v>
      </c>
      <c r="AB45" s="46">
        <f t="shared" si="11"/>
        <v>3.87091425</v>
      </c>
    </row>
    <row r="46">
      <c r="B46" s="1" t="s">
        <v>491</v>
      </c>
      <c r="C46" s="47">
        <v>1455.0</v>
      </c>
      <c r="D46" s="47">
        <v>1455.0</v>
      </c>
      <c r="E46" s="1">
        <v>2680.0</v>
      </c>
      <c r="F46" s="1">
        <v>1510.0</v>
      </c>
      <c r="G46" s="1">
        <v>195.0</v>
      </c>
      <c r="H46" s="1">
        <v>65.0</v>
      </c>
      <c r="I46" s="1">
        <v>15.0</v>
      </c>
      <c r="J46" s="1"/>
      <c r="K46" s="1" t="s">
        <v>16</v>
      </c>
      <c r="L46" s="1" t="s">
        <v>56</v>
      </c>
      <c r="M46" s="4" t="s">
        <v>375</v>
      </c>
      <c r="N46" s="20" t="str">
        <f t="shared" si="1"/>
        <v>G</v>
      </c>
      <c r="O46" s="20" t="str">
        <f t="shared" si="2"/>
        <v>28</v>
      </c>
      <c r="P46" s="21" t="str">
        <f t="shared" si="3"/>
        <v>2</v>
      </c>
      <c r="Q46" s="22">
        <f>if(ISerror(value(P46)),sumif(axle!A:A,N46,axle!D:D),sumif(axle!A:A,N46,axle!C:C))</f>
        <v>8</v>
      </c>
      <c r="R46" s="24">
        <f>if(ISerror(value(P46)),sumif(axle!E:E,O46,axle!G:G),sumif(axle!E:E,O46,axle!F:F))</f>
        <v>4.3</v>
      </c>
      <c r="S46" s="24">
        <f>sumif(axle!H:H,P46,axle!I:I)</f>
        <v>2</v>
      </c>
      <c r="T46" s="24" t="str">
        <f>if(sumif(axle!H:H,P46,axle!J:J)=1,"LSD","")</f>
        <v/>
      </c>
      <c r="U46" t="str">
        <f t="shared" si="4"/>
        <v/>
      </c>
      <c r="V46">
        <f>sumif(engine!A:A,K46,engine!I:I)</f>
        <v>235</v>
      </c>
      <c r="W46">
        <f>sumif(trans!A:A,L46,trans!D:D)</f>
        <v>2.804</v>
      </c>
      <c r="X46" s="45">
        <f t="shared" si="5"/>
        <v>658.94</v>
      </c>
      <c r="Y46" s="45">
        <f t="shared" si="6"/>
        <v>2833.442</v>
      </c>
      <c r="Z46" s="3">
        <f t="shared" si="7"/>
        <v>634.5</v>
      </c>
      <c r="AA46" s="45">
        <f t="shared" si="10"/>
        <v>4465.62963</v>
      </c>
      <c r="AB46" s="46">
        <f t="shared" si="11"/>
        <v>2.957370616</v>
      </c>
    </row>
    <row r="47">
      <c r="A47" s="1" t="s">
        <v>492</v>
      </c>
      <c r="B47" s="1" t="s">
        <v>493</v>
      </c>
      <c r="C47" s="1">
        <v>1460.0</v>
      </c>
      <c r="D47" s="1">
        <v>1455.0</v>
      </c>
      <c r="E47" s="1">
        <v>2630.0</v>
      </c>
      <c r="F47" s="1">
        <v>1290.0</v>
      </c>
      <c r="G47" s="1">
        <v>195.0</v>
      </c>
      <c r="H47" s="1">
        <v>60.0</v>
      </c>
      <c r="I47" s="1">
        <v>15.0</v>
      </c>
      <c r="J47" s="1"/>
      <c r="N47" s="20" t="str">
        <f t="shared" si="1"/>
        <v/>
      </c>
      <c r="O47" s="20" t="str">
        <f t="shared" si="2"/>
        <v/>
      </c>
      <c r="P47" s="21" t="str">
        <f t="shared" si="3"/>
        <v/>
      </c>
      <c r="Q47" s="22">
        <f>if(ISerror(value(P47)),sumif(axle!A:A,N47,axle!D:D),sumif(axle!A:A,N47,axle!C:C))</f>
        <v>0</v>
      </c>
      <c r="R47" s="24">
        <f>if(ISerror(value(P47)),sumif(axle!E:E,O47,axle!G:G),sumif(axle!E:E,O47,axle!F:F))</f>
        <v>0</v>
      </c>
      <c r="S47" s="24">
        <f>sumif(axle!H:H,P47,axle!I:I)</f>
        <v>0</v>
      </c>
      <c r="T47" s="24" t="str">
        <f>if(sumif(axle!H:H,P47,axle!J:J)=1,"LSD","")</f>
        <v/>
      </c>
      <c r="U47" t="str">
        <f t="shared" si="4"/>
        <v/>
      </c>
      <c r="V47">
        <f>sumif(engine!A:A,K47,engine!I:I)</f>
        <v>0</v>
      </c>
      <c r="W47">
        <f>sumif(trans!A:A,L47,trans!D:D)</f>
        <v>0</v>
      </c>
      <c r="X47" s="45">
        <f t="shared" si="5"/>
        <v>0</v>
      </c>
      <c r="Y47" s="45">
        <f t="shared" si="6"/>
        <v>0</v>
      </c>
      <c r="Z47" s="3">
        <f t="shared" si="7"/>
        <v>615</v>
      </c>
      <c r="AA47" s="45">
        <f t="shared" si="10"/>
        <v>0</v>
      </c>
      <c r="AB47" s="46">
        <f t="shared" si="11"/>
        <v>0</v>
      </c>
    </row>
    <row r="48">
      <c r="A48" s="1" t="s">
        <v>480</v>
      </c>
      <c r="B48" s="1" t="s">
        <v>494</v>
      </c>
      <c r="C48" s="1">
        <v>1465.0</v>
      </c>
      <c r="D48" s="1">
        <v>1410.0</v>
      </c>
      <c r="E48" s="1">
        <v>2730.0</v>
      </c>
      <c r="F48" s="1">
        <v>1590.0</v>
      </c>
      <c r="G48" s="1">
        <v>195.0</v>
      </c>
      <c r="H48" s="1">
        <v>65.0</v>
      </c>
      <c r="I48" s="1">
        <v>15.0</v>
      </c>
      <c r="J48" s="1"/>
      <c r="K48" s="1" t="s">
        <v>17</v>
      </c>
      <c r="L48" s="1" t="s">
        <v>58</v>
      </c>
      <c r="M48" s="4" t="s">
        <v>241</v>
      </c>
      <c r="N48" s="20" t="str">
        <f t="shared" si="1"/>
        <v>F</v>
      </c>
      <c r="O48" s="20" t="str">
        <f t="shared" si="2"/>
        <v>28</v>
      </c>
      <c r="P48" s="21" t="str">
        <f t="shared" si="3"/>
        <v>2</v>
      </c>
      <c r="Q48" s="22">
        <f>if(B48&lt;&gt;"",if(ISerror(value(P48)),sumif(axle!A:A,N48,axle!D:D),sumif(axle!A:A,N48,axle!C:C)),"")</f>
        <v>7.5</v>
      </c>
      <c r="R48" s="24">
        <f>if(B48&lt;&gt;"",if(ISerror(value(P48)),sumif(axle!E:E,O48,axle!G:G),sumif(axle!E:E,O48,axle!F:F)),"")</f>
        <v>4.3</v>
      </c>
      <c r="S48" s="24">
        <f>if(B48&lt;&gt;"",sumif(axle!H:H,P48,axle!I:I),"")</f>
        <v>2</v>
      </c>
      <c r="T48" s="24" t="str">
        <f>if(sumif(axle!H:H,P48,axle!J:J)=1,"LSD","")</f>
        <v/>
      </c>
      <c r="U48" t="str">
        <f t="shared" si="4"/>
        <v/>
      </c>
      <c r="V48">
        <f>sumif(engine!A:A,K48,engine!I:I)</f>
        <v>255</v>
      </c>
      <c r="W48">
        <f>sumif(trans!A:A,L48,trans!D:D)</f>
        <v>2.531</v>
      </c>
      <c r="X48" s="45">
        <f t="shared" si="5"/>
        <v>645.405</v>
      </c>
      <c r="Y48" s="45">
        <f t="shared" si="6"/>
        <v>2775.2415</v>
      </c>
      <c r="Z48" s="3">
        <f t="shared" si="7"/>
        <v>634.5</v>
      </c>
      <c r="AA48" s="45">
        <f t="shared" si="10"/>
        <v>4373.903073</v>
      </c>
      <c r="AB48" s="46">
        <f t="shared" si="11"/>
        <v>2.750882436</v>
      </c>
    </row>
    <row r="49">
      <c r="A49" s="1" t="s">
        <v>480</v>
      </c>
      <c r="B49" s="1" t="s">
        <v>495</v>
      </c>
      <c r="C49" s="1">
        <v>1465.0</v>
      </c>
      <c r="D49" s="1">
        <v>1410.0</v>
      </c>
      <c r="E49" s="1">
        <v>2730.0</v>
      </c>
      <c r="F49" s="1">
        <v>1590.0</v>
      </c>
      <c r="G49" s="1">
        <v>195.0</v>
      </c>
      <c r="H49" s="1">
        <v>65.0</v>
      </c>
      <c r="I49" s="1">
        <v>15.0</v>
      </c>
      <c r="J49" s="1"/>
      <c r="K49" s="1" t="s">
        <v>16</v>
      </c>
      <c r="L49" s="1" t="s">
        <v>58</v>
      </c>
      <c r="M49" s="4" t="s">
        <v>241</v>
      </c>
      <c r="N49" s="20" t="str">
        <f t="shared" si="1"/>
        <v>F</v>
      </c>
      <c r="O49" s="20" t="str">
        <f t="shared" si="2"/>
        <v>28</v>
      </c>
      <c r="P49" s="21" t="str">
        <f t="shared" si="3"/>
        <v>2</v>
      </c>
      <c r="Q49" s="22">
        <f>if(B49&lt;&gt;"",if(ISerror(value(P49)),sumif(axle!A:A,N49,axle!D:D),sumif(axle!A:A,N49,axle!C:C)),"")</f>
        <v>7.5</v>
      </c>
      <c r="R49" s="24">
        <f>if(B49&lt;&gt;"",if(ISerror(value(P49)),sumif(axle!E:E,O49,axle!G:G),sumif(axle!E:E,O49,axle!F:F)),"")</f>
        <v>4.3</v>
      </c>
      <c r="S49" s="24">
        <f>if(B49&lt;&gt;"",sumif(axle!H:H,P49,axle!I:I),"")</f>
        <v>2</v>
      </c>
      <c r="T49" s="24" t="str">
        <f>if(sumif(axle!H:H,P49,axle!J:J)=1,"LSD","")</f>
        <v/>
      </c>
      <c r="U49" t="str">
        <f t="shared" si="4"/>
        <v/>
      </c>
      <c r="V49">
        <f>sumif(engine!A:A,K49,engine!I:I)</f>
        <v>235</v>
      </c>
      <c r="W49">
        <f>sumif(trans!A:A,L49,trans!D:D)</f>
        <v>2.531</v>
      </c>
      <c r="X49" s="45">
        <f t="shared" si="5"/>
        <v>594.785</v>
      </c>
      <c r="Y49" s="45">
        <f t="shared" si="6"/>
        <v>2557.5755</v>
      </c>
      <c r="Z49" s="3">
        <f t="shared" si="7"/>
        <v>634.5</v>
      </c>
      <c r="AA49" s="45">
        <f t="shared" si="10"/>
        <v>4030.851852</v>
      </c>
      <c r="AB49" s="46">
        <f t="shared" si="11"/>
        <v>2.535126951</v>
      </c>
    </row>
    <row r="50">
      <c r="A50" s="1" t="s">
        <v>480</v>
      </c>
      <c r="B50" s="1" t="s">
        <v>496</v>
      </c>
      <c r="C50" s="1">
        <v>1465.0</v>
      </c>
      <c r="D50" s="1">
        <v>1410.0</v>
      </c>
      <c r="E50" s="1">
        <v>2730.0</v>
      </c>
      <c r="F50" s="1">
        <v>1590.0</v>
      </c>
      <c r="G50" s="1">
        <v>195.0</v>
      </c>
      <c r="H50" s="1">
        <v>65.0</v>
      </c>
      <c r="I50" s="1">
        <v>15.0</v>
      </c>
      <c r="J50" s="1"/>
      <c r="K50" s="1" t="s">
        <v>14</v>
      </c>
      <c r="L50" s="1" t="s">
        <v>56</v>
      </c>
      <c r="M50" s="4" t="s">
        <v>241</v>
      </c>
      <c r="N50" s="20" t="str">
        <f t="shared" si="1"/>
        <v>F</v>
      </c>
      <c r="O50" s="20" t="str">
        <f t="shared" si="2"/>
        <v>28</v>
      </c>
      <c r="P50" s="21" t="str">
        <f t="shared" si="3"/>
        <v>2</v>
      </c>
      <c r="Q50" s="22">
        <f>if(B50&lt;&gt;"",if(ISerror(value(P50)),sumif(axle!A:A,N50,axle!D:D),sumif(axle!A:A,N50,axle!C:C)),"")</f>
        <v>7.5</v>
      </c>
      <c r="R50" s="24">
        <f>if(B50&lt;&gt;"",if(ISerror(value(P50)),sumif(axle!E:E,O50,axle!G:G),sumif(axle!E:E,O50,axle!F:F)),"")</f>
        <v>4.3</v>
      </c>
      <c r="S50" s="24">
        <f>if(B50&lt;&gt;"",sumif(axle!H:H,P50,axle!I:I),"")</f>
        <v>2</v>
      </c>
      <c r="T50" s="24" t="str">
        <f>if(sumif(axle!H:H,P50,axle!J:J)=1,"LSD","")</f>
        <v/>
      </c>
      <c r="U50" t="str">
        <f t="shared" si="4"/>
        <v/>
      </c>
      <c r="V50">
        <f>sumif(engine!A:A,K50,engine!I:I)</f>
        <v>226</v>
      </c>
      <c r="W50">
        <f>sumif(trans!A:A,L50,trans!D:D)</f>
        <v>2.804</v>
      </c>
      <c r="X50" s="45">
        <f t="shared" si="5"/>
        <v>633.704</v>
      </c>
      <c r="Y50" s="45">
        <f t="shared" si="6"/>
        <v>2724.9272</v>
      </c>
      <c r="Z50" s="3">
        <f t="shared" si="7"/>
        <v>634.5</v>
      </c>
      <c r="AA50" s="45">
        <f t="shared" si="10"/>
        <v>4294.605516</v>
      </c>
      <c r="AB50" s="46">
        <f t="shared" si="11"/>
        <v>2.701009759</v>
      </c>
    </row>
    <row r="51">
      <c r="B51" s="1" t="s">
        <v>497</v>
      </c>
      <c r="C51" s="1">
        <v>1465.0</v>
      </c>
      <c r="D51" s="1">
        <v>1445.0</v>
      </c>
      <c r="E51" s="1">
        <v>2330.0</v>
      </c>
      <c r="F51" s="1">
        <v>1890.0</v>
      </c>
      <c r="G51" s="1">
        <v>205.0</v>
      </c>
      <c r="H51" s="1">
        <v>70.0</v>
      </c>
      <c r="I51" s="1">
        <v>15.0</v>
      </c>
      <c r="J51" s="1"/>
      <c r="K51" s="1" t="s">
        <v>498</v>
      </c>
      <c r="M51" s="1" t="s">
        <v>347</v>
      </c>
      <c r="N51" s="20" t="str">
        <f t="shared" si="1"/>
        <v>G</v>
      </c>
      <c r="O51" s="20" t="str">
        <f t="shared" si="2"/>
        <v>29</v>
      </c>
      <c r="P51" s="21" t="str">
        <f t="shared" si="3"/>
        <v>4</v>
      </c>
      <c r="Q51" s="22">
        <f>if(ISerror(value(P51)),sumif(axle!A:A,N51,axle!D:D),sumif(axle!A:A,N51,axle!C:C))</f>
        <v>8</v>
      </c>
      <c r="R51" s="24">
        <f>if(ISerror(value(P51)),sumif(axle!E:E,O51,axle!G:G),sumif(axle!E:E,O51,axle!F:F))</f>
        <v>4.1</v>
      </c>
      <c r="S51" s="24">
        <f>sumif(axle!H:H,P51,axle!I:I)</f>
        <v>4</v>
      </c>
      <c r="T51" s="24" t="str">
        <f>if(sumif(axle!H:H,P51,axle!J:J)=1,"LSD","")</f>
        <v/>
      </c>
      <c r="U51" t="str">
        <f t="shared" si="4"/>
        <v/>
      </c>
      <c r="V51">
        <f>sumif(engine!A:A,K51,engine!I:I)</f>
        <v>0</v>
      </c>
      <c r="W51">
        <f>sumif(trans!A:A,L51,trans!D:D)</f>
        <v>0</v>
      </c>
      <c r="X51" s="45">
        <f t="shared" si="5"/>
        <v>0</v>
      </c>
      <c r="Y51" s="45">
        <f t="shared" si="6"/>
        <v>0</v>
      </c>
      <c r="Z51" s="3">
        <f t="shared" si="7"/>
        <v>668</v>
      </c>
      <c r="AA51" s="45">
        <f t="shared" si="10"/>
        <v>0</v>
      </c>
      <c r="AB51" s="46">
        <f t="shared" si="11"/>
        <v>0</v>
      </c>
    </row>
    <row r="52">
      <c r="A52" s="1" t="s">
        <v>499</v>
      </c>
      <c r="B52" s="1" t="s">
        <v>500</v>
      </c>
      <c r="C52" s="1">
        <v>1465.0</v>
      </c>
      <c r="D52" s="1">
        <v>1465.0</v>
      </c>
      <c r="E52" s="1">
        <v>2650.0</v>
      </c>
      <c r="F52" s="1">
        <v>1490.0</v>
      </c>
      <c r="G52" s="1">
        <v>215.0</v>
      </c>
      <c r="H52" s="1">
        <v>45.0</v>
      </c>
      <c r="I52" s="1">
        <v>17.0</v>
      </c>
      <c r="J52" s="1"/>
      <c r="K52" s="1" t="s">
        <v>49</v>
      </c>
      <c r="N52" s="20" t="str">
        <f t="shared" si="1"/>
        <v/>
      </c>
      <c r="O52" s="20" t="str">
        <f t="shared" si="2"/>
        <v/>
      </c>
      <c r="P52" s="21" t="str">
        <f t="shared" si="3"/>
        <v/>
      </c>
      <c r="Q52" s="22">
        <f>if(ISerror(value(P52)),sumif(axle!A:A,N52,axle!D:D),sumif(axle!A:A,N52,axle!C:C))</f>
        <v>0</v>
      </c>
      <c r="R52" s="48">
        <v>3.9</v>
      </c>
      <c r="S52" s="24">
        <f>sumif(axle!H:H,P52,axle!I:I)</f>
        <v>0</v>
      </c>
      <c r="T52" s="24" t="str">
        <f>if(sumif(axle!H:H,P52,axle!J:J)=1,"LSD","")</f>
        <v/>
      </c>
      <c r="U52" t="str">
        <f t="shared" si="4"/>
        <v/>
      </c>
      <c r="V52">
        <f>sumif(engine!A:A,K52,engine!I:I)</f>
        <v>304</v>
      </c>
      <c r="W52">
        <f>sumif(trans!A:A,L52,trans!D:D)</f>
        <v>0</v>
      </c>
      <c r="X52" s="45">
        <f t="shared" si="5"/>
        <v>0</v>
      </c>
      <c r="Y52" s="45">
        <f t="shared" si="6"/>
        <v>0</v>
      </c>
      <c r="Z52" s="3">
        <f t="shared" si="7"/>
        <v>625.3</v>
      </c>
      <c r="AA52" s="45">
        <f t="shared" si="10"/>
        <v>0</v>
      </c>
      <c r="AB52" s="46">
        <f t="shared" si="11"/>
        <v>0</v>
      </c>
    </row>
    <row r="53">
      <c r="A53" s="1" t="s">
        <v>501</v>
      </c>
      <c r="C53" s="1">
        <v>1471.0</v>
      </c>
      <c r="D53" s="1">
        <v>1461.0</v>
      </c>
      <c r="E53" s="1">
        <v>2771.0</v>
      </c>
      <c r="F53" s="1">
        <v>1340.0</v>
      </c>
      <c r="G53" s="1">
        <v>185.0</v>
      </c>
      <c r="H53" s="1">
        <v>70.0</v>
      </c>
      <c r="I53" s="1">
        <v>14.0</v>
      </c>
      <c r="J53" s="1">
        <v>25.0</v>
      </c>
      <c r="N53" s="20" t="str">
        <f t="shared" si="1"/>
        <v/>
      </c>
      <c r="O53" s="20" t="str">
        <f t="shared" si="2"/>
        <v/>
      </c>
      <c r="P53" s="21" t="str">
        <f t="shared" si="3"/>
        <v/>
      </c>
      <c r="Q53" s="22">
        <f>if(ISerror(value(P53)),sumif(axle!A:A,N53,axle!D:D),sumif(axle!A:A,N53,axle!C:C))</f>
        <v>0</v>
      </c>
      <c r="R53" s="24">
        <f>if(ISerror(value(P53)),sumif(axle!E:E,O53,axle!G:G),sumif(axle!E:E,O53,axle!F:F))</f>
        <v>0</v>
      </c>
      <c r="S53" s="24">
        <f>sumif(axle!H:H,P53,axle!I:I)</f>
        <v>0</v>
      </c>
      <c r="T53" s="24" t="str">
        <f>if(sumif(axle!H:H,P53,axle!J:J)=1,"LSD","")</f>
        <v/>
      </c>
      <c r="U53">
        <f t="shared" si="4"/>
        <v>1511</v>
      </c>
      <c r="V53">
        <f>sumif(engine!A:A,K53,engine!I:I)</f>
        <v>0</v>
      </c>
      <c r="W53">
        <f>sumif(trans!A:A,L53,trans!D:D)</f>
        <v>0</v>
      </c>
      <c r="X53" s="45">
        <f t="shared" si="5"/>
        <v>0</v>
      </c>
      <c r="Y53" s="45">
        <f t="shared" si="6"/>
        <v>0</v>
      </c>
      <c r="Z53" s="3">
        <f t="shared" si="7"/>
        <v>614.6</v>
      </c>
      <c r="AA53" s="45">
        <f t="shared" si="10"/>
        <v>0</v>
      </c>
      <c r="AB53" s="46">
        <f t="shared" si="11"/>
        <v>0</v>
      </c>
    </row>
    <row r="54">
      <c r="A54" s="1" t="s">
        <v>502</v>
      </c>
      <c r="C54" s="1">
        <v>1473.0</v>
      </c>
      <c r="D54" s="1">
        <v>1473.0</v>
      </c>
      <c r="E54" s="1">
        <v>2690.0</v>
      </c>
      <c r="F54" s="1">
        <v>1850.0</v>
      </c>
      <c r="M54" s="26" t="s">
        <v>276</v>
      </c>
      <c r="N54" s="20" t="str">
        <f t="shared" si="1"/>
        <v>G</v>
      </c>
      <c r="O54" s="20" t="str">
        <f t="shared" si="2"/>
        <v>66</v>
      </c>
      <c r="P54" s="21" t="str">
        <f t="shared" si="3"/>
        <v>2</v>
      </c>
      <c r="Q54" s="22">
        <f>if(ISerror(value(P54)),sumif(axle!A:A,N54,axle!D:D),sumif(axle!A:A,N54,axle!C:C))</f>
        <v>8</v>
      </c>
      <c r="R54" s="24">
        <f>if(ISerror(value(P54)),sumif(axle!E:E,O54,axle!G:G),sumif(axle!E:E,O54,axle!F:F))</f>
        <v>3.071</v>
      </c>
      <c r="S54" s="24">
        <f>sumif(axle!H:H,P54,axle!I:I)</f>
        <v>2</v>
      </c>
      <c r="T54" s="24" t="str">
        <f>if(sumif(axle!H:H,P54,axle!J:J)=1,"LSD","")</f>
        <v/>
      </c>
      <c r="U54" t="str">
        <f t="shared" si="4"/>
        <v/>
      </c>
      <c r="V54">
        <f>sumif(engine!A:A,K54,engine!I:I)</f>
        <v>0</v>
      </c>
      <c r="W54">
        <f>sumif(trans!A:A,L54,trans!D:D)</f>
        <v>0</v>
      </c>
      <c r="X54" s="45">
        <f t="shared" si="5"/>
        <v>0</v>
      </c>
      <c r="Y54" s="45">
        <f t="shared" si="6"/>
        <v>0</v>
      </c>
      <c r="Z54" s="3">
        <f t="shared" si="7"/>
        <v>0</v>
      </c>
      <c r="AA54" s="45" t="str">
        <f t="shared" si="10"/>
        <v/>
      </c>
      <c r="AB54" s="46">
        <f t="shared" si="11"/>
        <v>0</v>
      </c>
    </row>
    <row r="55">
      <c r="A55" s="1" t="s">
        <v>503</v>
      </c>
      <c r="B55" s="1" t="s">
        <v>504</v>
      </c>
      <c r="C55" s="1">
        <v>1475.0</v>
      </c>
      <c r="D55" s="1">
        <v>1455.0</v>
      </c>
      <c r="E55" s="1">
        <v>2525.0</v>
      </c>
      <c r="F55" s="1">
        <v>1390.0</v>
      </c>
      <c r="G55" s="1">
        <v>215.0</v>
      </c>
      <c r="H55" s="1">
        <v>60.0</v>
      </c>
      <c r="I55" s="1">
        <v>16.0</v>
      </c>
      <c r="J55" s="1"/>
      <c r="N55" s="20" t="str">
        <f t="shared" si="1"/>
        <v/>
      </c>
      <c r="O55" s="20" t="str">
        <f t="shared" si="2"/>
        <v/>
      </c>
      <c r="P55" s="21" t="str">
        <f t="shared" si="3"/>
        <v/>
      </c>
      <c r="Q55" s="22">
        <f>if(ISerror(value(P55)),sumif(axle!A:A,N55,axle!D:D),sumif(axle!A:A,N55,axle!C:C))</f>
        <v>0</v>
      </c>
      <c r="R55" s="24">
        <f>if(ISerror(value(P55)),sumif(axle!E:E,O55,axle!G:G),sumif(axle!E:E,O55,axle!F:F))</f>
        <v>0</v>
      </c>
      <c r="S55" s="24">
        <f>sumif(axle!H:H,P55,axle!I:I)</f>
        <v>0</v>
      </c>
      <c r="T55" s="24" t="str">
        <f>if(sumif(axle!H:H,P55,axle!J:J)=1,"LSD","")</f>
        <v/>
      </c>
      <c r="U55" t="str">
        <f t="shared" si="4"/>
        <v/>
      </c>
      <c r="V55">
        <f>sumif(engine!A:A,K55,engine!I:I)</f>
        <v>0</v>
      </c>
      <c r="W55">
        <f>sumif(trans!A:A,L55,trans!D:D)</f>
        <v>0</v>
      </c>
      <c r="X55" s="45">
        <f t="shared" si="5"/>
        <v>0</v>
      </c>
      <c r="Y55" s="45">
        <f t="shared" si="6"/>
        <v>0</v>
      </c>
      <c r="Z55" s="3">
        <f t="shared" si="7"/>
        <v>664.4</v>
      </c>
      <c r="AA55" s="45">
        <f t="shared" si="10"/>
        <v>0</v>
      </c>
      <c r="AB55" s="46">
        <f t="shared" si="11"/>
        <v>0</v>
      </c>
    </row>
    <row r="56">
      <c r="B56" s="1" t="s">
        <v>505</v>
      </c>
      <c r="C56" s="1">
        <v>1480.0</v>
      </c>
      <c r="D56" s="1">
        <v>1470.0</v>
      </c>
      <c r="E56" s="1">
        <v>2730.0</v>
      </c>
      <c r="F56" s="1">
        <v>1620.0</v>
      </c>
      <c r="G56" s="1">
        <v>205.0</v>
      </c>
      <c r="H56" s="1">
        <v>65.0</v>
      </c>
      <c r="I56" s="1">
        <v>15.0</v>
      </c>
      <c r="J56" s="4">
        <v>20.0</v>
      </c>
      <c r="K56" s="1" t="s">
        <v>14</v>
      </c>
      <c r="L56" s="1" t="s">
        <v>56</v>
      </c>
      <c r="M56" s="1" t="s">
        <v>393</v>
      </c>
      <c r="N56" s="20" t="str">
        <f t="shared" si="1"/>
        <v>G</v>
      </c>
      <c r="O56" s="20" t="str">
        <f t="shared" si="2"/>
        <v>25</v>
      </c>
      <c r="P56" s="21" t="str">
        <f t="shared" si="3"/>
        <v>2</v>
      </c>
      <c r="Q56" s="22">
        <f>if(ISerror(value(P56)),sumif(axle!A:A,N56,axle!D:D),sumif(axle!A:A,N56,axle!C:C))</f>
        <v>8</v>
      </c>
      <c r="R56" s="24">
        <f>if(ISerror(value(P56)),sumif(axle!E:E,O56,axle!G:G),sumif(axle!E:E,O56,axle!F:F))</f>
        <v>4.556</v>
      </c>
      <c r="S56" s="24">
        <f>sumif(axle!H:H,P56,axle!I:I)</f>
        <v>2</v>
      </c>
      <c r="T56" s="24" t="str">
        <f>if(sumif(axle!H:H,P56,axle!J:J)=1,"LSD","")</f>
        <v/>
      </c>
      <c r="U56">
        <f t="shared" si="4"/>
        <v>1510</v>
      </c>
      <c r="V56">
        <f>sumif(engine!A:A,K56,engine!I:I)</f>
        <v>226</v>
      </c>
      <c r="W56">
        <f>sumif(trans!A:A,L56,trans!D:D)</f>
        <v>2.804</v>
      </c>
      <c r="X56" s="45">
        <f t="shared" si="5"/>
        <v>633.704</v>
      </c>
      <c r="Y56" s="45">
        <f t="shared" si="6"/>
        <v>2887.155424</v>
      </c>
      <c r="Z56" s="3">
        <f t="shared" si="7"/>
        <v>647.5</v>
      </c>
      <c r="AA56" s="45">
        <f t="shared" si="10"/>
        <v>4458.927296</v>
      </c>
      <c r="AB56" s="46">
        <f t="shared" si="11"/>
        <v>2.752424257</v>
      </c>
    </row>
    <row r="57">
      <c r="A57" s="1" t="s">
        <v>506</v>
      </c>
      <c r="B57" s="1" t="s">
        <v>507</v>
      </c>
      <c r="C57" s="1">
        <v>1480.0</v>
      </c>
      <c r="D57" s="1">
        <v>1480.0</v>
      </c>
      <c r="E57" s="1">
        <v>2730.0</v>
      </c>
      <c r="F57" s="1">
        <v>1680.0</v>
      </c>
      <c r="G57" s="1">
        <v>205.0</v>
      </c>
      <c r="H57" s="1">
        <v>65.0</v>
      </c>
      <c r="I57" s="1">
        <v>15.0</v>
      </c>
      <c r="J57" s="1">
        <v>15.0</v>
      </c>
      <c r="K57" s="1" t="s">
        <v>27</v>
      </c>
      <c r="L57" s="1" t="s">
        <v>56</v>
      </c>
      <c r="M57" s="4" t="s">
        <v>339</v>
      </c>
      <c r="N57" s="20" t="str">
        <f t="shared" si="1"/>
        <v>B</v>
      </c>
      <c r="O57" s="20" t="str">
        <f t="shared" si="2"/>
        <v>04</v>
      </c>
      <c r="P57" s="21" t="str">
        <f t="shared" si="3"/>
        <v>A</v>
      </c>
      <c r="Q57" s="22">
        <f>if(ISerror(value(P57)),sumif(axle!A:A,N57,axle!D:D),sumif(axle!A:A,N57,axle!C:C))</f>
        <v>8</v>
      </c>
      <c r="R57" s="24">
        <f>if(ISerror(value(P57)),sumif(axle!E:E,O57,axle!G:G),sumif(axle!E:E,O57,axle!F:F))</f>
        <v>4.1</v>
      </c>
      <c r="S57" s="24">
        <f>sumif(axle!H:H,P57,axle!I:I)</f>
        <v>2</v>
      </c>
      <c r="T57" s="24" t="str">
        <f>if(sumif(axle!H:H,P57,axle!J:J)=1,"LSD","")</f>
        <v/>
      </c>
      <c r="U57">
        <f t="shared" si="4"/>
        <v>1510</v>
      </c>
      <c r="V57">
        <f>sumif(engine!A:A,K57,engine!I:I)</f>
        <v>284</v>
      </c>
      <c r="W57">
        <f>sumif(trans!A:A,L57,trans!D:D)</f>
        <v>2.804</v>
      </c>
      <c r="X57" s="45">
        <f t="shared" si="5"/>
        <v>796.336</v>
      </c>
      <c r="Y57" s="45">
        <f t="shared" si="6"/>
        <v>3264.9776</v>
      </c>
      <c r="Z57" s="3">
        <f t="shared" si="7"/>
        <v>647.5</v>
      </c>
      <c r="AA57" s="45">
        <f t="shared" si="10"/>
        <v>5042.436448</v>
      </c>
      <c r="AB57" s="46">
        <f t="shared" si="11"/>
        <v>3.001450267</v>
      </c>
    </row>
    <row r="58">
      <c r="B58" s="1" t="s">
        <v>508</v>
      </c>
      <c r="C58" s="1">
        <v>1480.0</v>
      </c>
      <c r="D58" s="1">
        <v>1480.0</v>
      </c>
      <c r="E58" s="1">
        <v>2730.0</v>
      </c>
      <c r="F58" s="1">
        <v>1690.0</v>
      </c>
      <c r="G58" s="1">
        <v>205.0</v>
      </c>
      <c r="H58" s="1">
        <v>65.0</v>
      </c>
      <c r="I58" s="1">
        <v>15.0</v>
      </c>
      <c r="J58" s="1">
        <v>15.0</v>
      </c>
      <c r="K58" s="1" t="s">
        <v>22</v>
      </c>
      <c r="L58" s="1" t="s">
        <v>58</v>
      </c>
      <c r="M58" s="4" t="s">
        <v>509</v>
      </c>
      <c r="N58" s="20" t="str">
        <f t="shared" si="1"/>
        <v>B</v>
      </c>
      <c r="O58" s="20" t="str">
        <f t="shared" si="2"/>
        <v>01</v>
      </c>
      <c r="P58" s="21" t="str">
        <f t="shared" si="3"/>
        <v>A</v>
      </c>
      <c r="Q58" s="22">
        <f>if(B58&lt;&gt;"",if(ISerror(value(P58)),sumif(axle!A:A,N58,axle!D:D),sumif(axle!A:A,N58,axle!C:C)),"")</f>
        <v>8</v>
      </c>
      <c r="R58" s="24">
        <f>if(B58&lt;&gt;"",if(ISerror(value(P58)),sumif(axle!E:E,O58,axle!G:G),sumif(axle!E:E,O58,axle!F:F)),"")</f>
        <v>3.909</v>
      </c>
      <c r="S58" s="24">
        <f>if(B58&lt;&gt;"",sumif(axle!H:H,P58,axle!I:I),"")</f>
        <v>2</v>
      </c>
      <c r="T58" s="24" t="str">
        <f>if(sumif(axle!H:H,P58,axle!J:J)=1,"LSD","")</f>
        <v/>
      </c>
      <c r="U58">
        <f t="shared" si="4"/>
        <v>1510</v>
      </c>
      <c r="V58">
        <f>sumif(engine!A:A,K58,engine!I:I)</f>
        <v>353</v>
      </c>
      <c r="W58">
        <f>sumif(trans!A:A,L58,trans!D:D)</f>
        <v>2.531</v>
      </c>
      <c r="X58" s="45">
        <f t="shared" si="5"/>
        <v>893.443</v>
      </c>
      <c r="Y58" s="45">
        <f t="shared" si="6"/>
        <v>3492.468687</v>
      </c>
      <c r="Z58" s="3">
        <f t="shared" si="7"/>
        <v>647.5</v>
      </c>
      <c r="AA58" s="45">
        <f t="shared" si="10"/>
        <v>5393.774034</v>
      </c>
      <c r="AB58" s="46">
        <f t="shared" si="11"/>
        <v>3.191582269</v>
      </c>
    </row>
    <row r="59">
      <c r="B59" s="1" t="s">
        <v>510</v>
      </c>
      <c r="C59" s="1">
        <v>1480.0</v>
      </c>
      <c r="D59" s="1">
        <v>1480.0</v>
      </c>
      <c r="E59" s="1">
        <v>2730.0</v>
      </c>
      <c r="F59" s="4">
        <v>1680.0</v>
      </c>
      <c r="G59" s="1">
        <v>195.0</v>
      </c>
      <c r="H59" s="1">
        <v>65.0</v>
      </c>
      <c r="I59" s="1">
        <v>15.0</v>
      </c>
      <c r="J59" s="1">
        <v>15.0</v>
      </c>
      <c r="K59" s="1" t="s">
        <v>27</v>
      </c>
      <c r="L59" s="4" t="s">
        <v>71</v>
      </c>
      <c r="M59" s="1" t="s">
        <v>339</v>
      </c>
      <c r="N59" s="20" t="str">
        <f t="shared" si="1"/>
        <v>B</v>
      </c>
      <c r="O59" s="20" t="str">
        <f t="shared" si="2"/>
        <v>04</v>
      </c>
      <c r="P59" s="21" t="str">
        <f t="shared" si="3"/>
        <v>A</v>
      </c>
      <c r="Q59" s="22">
        <f>if(ISerror(value(P59)),sumif(axle!A:A,N59,axle!D:D),sumif(axle!A:A,N59,axle!C:C))</f>
        <v>8</v>
      </c>
      <c r="R59" s="24">
        <f>if(ISerror(value(P59)),sumif(axle!E:E,O59,axle!G:G),sumif(axle!E:E,O59,axle!F:F))</f>
        <v>4.1</v>
      </c>
      <c r="S59" s="24">
        <f>sumif(axle!H:H,P59,axle!I:I)</f>
        <v>2</v>
      </c>
      <c r="T59" s="24" t="str">
        <f>if(sumif(axle!H:H,P59,axle!J:J)=1,"LSD","")</f>
        <v/>
      </c>
      <c r="U59">
        <f t="shared" si="4"/>
        <v>1510</v>
      </c>
      <c r="V59">
        <f>sumif(engine!A:A,K59,engine!I:I)</f>
        <v>284</v>
      </c>
      <c r="W59">
        <f>sumif(trans!A:A,L59,trans!D:D)</f>
        <v>3.285</v>
      </c>
      <c r="X59" s="45">
        <f t="shared" si="5"/>
        <v>932.94</v>
      </c>
      <c r="Y59" s="45">
        <f t="shared" si="6"/>
        <v>3825.054</v>
      </c>
      <c r="Z59" s="3">
        <f t="shared" si="7"/>
        <v>634.5</v>
      </c>
      <c r="AA59" s="45">
        <f t="shared" si="10"/>
        <v>6028.453901</v>
      </c>
      <c r="AB59" s="46">
        <f t="shared" si="11"/>
        <v>3.588365417</v>
      </c>
    </row>
    <row r="60">
      <c r="A60" s="1" t="s">
        <v>511</v>
      </c>
      <c r="B60" s="1" t="s">
        <v>512</v>
      </c>
      <c r="C60" s="1">
        <v>1481.0</v>
      </c>
      <c r="D60" s="1">
        <v>1488.0</v>
      </c>
      <c r="E60" s="1">
        <v>2725.0</v>
      </c>
      <c r="F60" s="1">
        <v>1400.0</v>
      </c>
      <c r="G60" s="1">
        <v>195.0</v>
      </c>
      <c r="H60" s="1">
        <v>65.0</v>
      </c>
      <c r="I60" s="1">
        <v>15.0</v>
      </c>
      <c r="J60" s="1">
        <v>42.0</v>
      </c>
      <c r="N60" s="20" t="str">
        <f t="shared" si="1"/>
        <v/>
      </c>
      <c r="O60" s="20" t="str">
        <f t="shared" si="2"/>
        <v/>
      </c>
      <c r="P60" s="21" t="str">
        <f t="shared" si="3"/>
        <v/>
      </c>
      <c r="Q60" s="22">
        <f>if(ISerror(value(P60)),sumif(axle!A:A,N60,axle!D:D),sumif(axle!A:A,N60,axle!C:C))</f>
        <v>0</v>
      </c>
      <c r="R60" s="24">
        <f>if(ISerror(value(P60)),sumif(axle!E:E,O60,axle!G:G),sumif(axle!E:E,O60,axle!F:F))</f>
        <v>0</v>
      </c>
      <c r="S60" s="24">
        <f>sumif(axle!H:H,P60,axle!I:I)</f>
        <v>0</v>
      </c>
      <c r="T60" s="24" t="str">
        <f>if(sumif(axle!H:H,P60,axle!J:J)=1,"LSD","")</f>
        <v/>
      </c>
      <c r="U60">
        <f t="shared" si="4"/>
        <v>1572</v>
      </c>
      <c r="V60">
        <f>sumif(engine!A:A,K60,engine!I:I)</f>
        <v>0</v>
      </c>
      <c r="W60">
        <f>sumif(trans!A:A,L60,trans!D:D)</f>
        <v>0</v>
      </c>
      <c r="X60" s="45">
        <f t="shared" si="5"/>
        <v>0</v>
      </c>
      <c r="Y60" s="45">
        <f t="shared" si="6"/>
        <v>0</v>
      </c>
      <c r="Z60" s="3">
        <f t="shared" si="7"/>
        <v>634.5</v>
      </c>
      <c r="AA60" s="45">
        <f t="shared" si="10"/>
        <v>0</v>
      </c>
      <c r="AB60" s="46">
        <f t="shared" si="11"/>
        <v>0</v>
      </c>
    </row>
    <row r="61">
      <c r="B61" s="1" t="s">
        <v>513</v>
      </c>
      <c r="C61" s="1">
        <v>1485.0</v>
      </c>
      <c r="D61" s="1">
        <v>1490.0</v>
      </c>
      <c r="E61" s="1">
        <v>2780.0</v>
      </c>
      <c r="F61" s="1">
        <v>1430.0</v>
      </c>
      <c r="G61" s="1">
        <v>195.0</v>
      </c>
      <c r="H61" s="1">
        <v>65.0</v>
      </c>
      <c r="I61" s="1">
        <v>15.0</v>
      </c>
      <c r="J61" s="1"/>
      <c r="K61" s="1" t="s">
        <v>13</v>
      </c>
      <c r="L61" s="1" t="s">
        <v>63</v>
      </c>
      <c r="M61" s="1" t="s">
        <v>429</v>
      </c>
      <c r="N61" s="20" t="str">
        <f t="shared" si="1"/>
        <v>A</v>
      </c>
      <c r="O61" s="20" t="str">
        <f t="shared" si="2"/>
        <v>06</v>
      </c>
      <c r="P61" s="21" t="str">
        <f t="shared" si="3"/>
        <v>A</v>
      </c>
      <c r="Q61" s="22">
        <f>if(ISerror(value(P61)),sumif(axle!A:A,N61,axle!D:D),sumif(axle!A:A,N61,axle!C:C))</f>
        <v>7.5</v>
      </c>
      <c r="R61" s="24">
        <f>if(ISerror(value(P61)),sumif(axle!E:E,O61,axle!G:G),sumif(axle!E:E,O61,axle!F:F))</f>
        <v>4.556</v>
      </c>
      <c r="S61" s="24">
        <f>sumif(axle!H:H,P61,axle!I:I)</f>
        <v>2</v>
      </c>
      <c r="T61" s="24" t="str">
        <f>if(sumif(axle!H:H,P61,axle!J:J)=1,"LSD","")</f>
        <v/>
      </c>
      <c r="U61" t="str">
        <f t="shared" si="4"/>
        <v/>
      </c>
      <c r="V61">
        <f>sumif(engine!A:A,K61,engine!I:I)</f>
        <v>200</v>
      </c>
      <c r="W61">
        <f>sumif(trans!A:A,L61,trans!D:D)</f>
        <v>2.45</v>
      </c>
      <c r="X61" s="45">
        <f t="shared" si="5"/>
        <v>490</v>
      </c>
      <c r="Y61" s="45">
        <f t="shared" si="6"/>
        <v>2232.44</v>
      </c>
      <c r="Z61" s="3">
        <f t="shared" si="7"/>
        <v>634.5</v>
      </c>
      <c r="AA61" s="45">
        <f t="shared" si="10"/>
        <v>3518.423956</v>
      </c>
      <c r="AB61" s="46">
        <f t="shared" si="11"/>
        <v>2.460436333</v>
      </c>
    </row>
    <row r="62">
      <c r="B62" s="1" t="s">
        <v>514</v>
      </c>
      <c r="C62" s="1">
        <v>1485.0</v>
      </c>
      <c r="D62" s="1">
        <v>1495.0</v>
      </c>
      <c r="E62" s="1">
        <v>2730.0</v>
      </c>
      <c r="F62" s="1">
        <v>1380.0</v>
      </c>
      <c r="G62" s="1">
        <v>185.0</v>
      </c>
      <c r="H62" s="1">
        <v>70.0</v>
      </c>
      <c r="I62" s="1">
        <v>14.0</v>
      </c>
      <c r="J62" s="1"/>
      <c r="K62" s="1" t="s">
        <v>32</v>
      </c>
      <c r="L62" s="1" t="s">
        <v>65</v>
      </c>
      <c r="M62" s="1" t="s">
        <v>515</v>
      </c>
      <c r="N62" s="20" t="str">
        <f t="shared" si="1"/>
        <v>B</v>
      </c>
      <c r="O62" s="20" t="str">
        <f t="shared" si="2"/>
        <v>02</v>
      </c>
      <c r="P62" s="21" t="str">
        <f t="shared" si="3"/>
        <v>A</v>
      </c>
      <c r="Q62" s="22">
        <f>if(ISerror(value(P62)),sumif(axle!A:A,N62,axle!D:D),sumif(axle!A:A,N62,axle!C:C))</f>
        <v>8</v>
      </c>
      <c r="R62" s="24">
        <f>if(ISerror(value(P62)),sumif(axle!E:E,O62,axle!G:G),sumif(axle!E:E,O62,axle!F:F))</f>
        <v>3.727</v>
      </c>
      <c r="S62" s="24">
        <f>sumif(axle!H:H,P62,axle!I:I)</f>
        <v>2</v>
      </c>
      <c r="T62" s="24" t="str">
        <f>if(sumif(axle!H:H,P62,axle!J:J)=1,"LSD","")</f>
        <v/>
      </c>
      <c r="U62" t="str">
        <f t="shared" si="4"/>
        <v/>
      </c>
      <c r="V62">
        <f>sumif(engine!A:A,K62,engine!I:I)</f>
        <v>221</v>
      </c>
      <c r="W62">
        <f>sumif(trans!A:A,L62,trans!D:D)</f>
        <v>2.452</v>
      </c>
      <c r="X62" s="45">
        <f t="shared" si="5"/>
        <v>541.892</v>
      </c>
      <c r="Y62" s="45">
        <f t="shared" si="6"/>
        <v>2019.631484</v>
      </c>
      <c r="Z62" s="3">
        <f t="shared" si="7"/>
        <v>614.6</v>
      </c>
      <c r="AA62" s="45">
        <f t="shared" si="10"/>
        <v>3286.090927</v>
      </c>
      <c r="AB62" s="46">
        <f t="shared" si="11"/>
        <v>2.38122531</v>
      </c>
    </row>
    <row r="63">
      <c r="B63" s="1" t="s">
        <v>516</v>
      </c>
      <c r="C63" s="1">
        <v>1485.0</v>
      </c>
      <c r="D63" s="1">
        <v>1495.0</v>
      </c>
      <c r="E63" s="1">
        <v>2730.0</v>
      </c>
      <c r="F63" s="1">
        <v>1280.0</v>
      </c>
      <c r="G63" s="1">
        <v>185.0</v>
      </c>
      <c r="H63" s="1">
        <v>70.0</v>
      </c>
      <c r="I63" s="1">
        <v>14.0</v>
      </c>
      <c r="J63" s="1"/>
      <c r="K63" s="1" t="s">
        <v>12</v>
      </c>
      <c r="L63" s="1" t="s">
        <v>71</v>
      </c>
      <c r="M63" s="6" t="s">
        <v>517</v>
      </c>
      <c r="N63" s="20" t="str">
        <f t="shared" si="1"/>
        <v>B</v>
      </c>
      <c r="O63" s="20" t="str">
        <f t="shared" si="2"/>
        <v>01</v>
      </c>
      <c r="P63" s="21" t="str">
        <f t="shared" si="3"/>
        <v>B</v>
      </c>
      <c r="Q63" s="22">
        <f>if(ISerror(value(P63)),sumif(axle!A:A,N63,axle!D:D),sumif(axle!A:A,N63,axle!C:C))</f>
        <v>8</v>
      </c>
      <c r="R63" s="24">
        <f>if(ISerror(value(P63)),sumif(axle!E:E,O63,axle!G:G),sumif(axle!E:E,O63,axle!F:F))</f>
        <v>3.909</v>
      </c>
      <c r="S63" s="24">
        <f>sumif(axle!H:H,P63,axle!I:I)</f>
        <v>4</v>
      </c>
      <c r="T63" s="24" t="str">
        <f>if(sumif(axle!H:H,P63,axle!J:J)=1,"LSD","")</f>
        <v/>
      </c>
      <c r="U63" t="str">
        <f t="shared" si="4"/>
        <v/>
      </c>
      <c r="V63">
        <f>sumif(engine!A:A,K63,engine!I:I)</f>
        <v>185</v>
      </c>
      <c r="W63">
        <f>sumif(trans!A:A,L63,trans!D:D)</f>
        <v>3.285</v>
      </c>
      <c r="X63" s="45">
        <f t="shared" si="5"/>
        <v>607.725</v>
      </c>
      <c r="Y63" s="45">
        <f t="shared" si="6"/>
        <v>2375.597025</v>
      </c>
      <c r="Z63" s="3">
        <f t="shared" si="7"/>
        <v>614.6</v>
      </c>
      <c r="AA63" s="45">
        <f t="shared" si="10"/>
        <v>3865.273389</v>
      </c>
      <c r="AB63" s="46">
        <f t="shared" si="11"/>
        <v>3.019744835</v>
      </c>
    </row>
    <row r="64">
      <c r="B64" s="1" t="s">
        <v>518</v>
      </c>
      <c r="C64" s="1">
        <v>1485.0</v>
      </c>
      <c r="D64" s="1">
        <v>1495.0</v>
      </c>
      <c r="E64" s="1">
        <v>2730.0</v>
      </c>
      <c r="F64" s="1">
        <v>1460.0</v>
      </c>
      <c r="G64" s="1">
        <v>225.0</v>
      </c>
      <c r="H64" s="1">
        <v>50.0</v>
      </c>
      <c r="I64" s="1">
        <v>16.0</v>
      </c>
      <c r="J64" s="1"/>
      <c r="K64" s="1" t="s">
        <v>18</v>
      </c>
      <c r="L64" s="1" t="s">
        <v>58</v>
      </c>
      <c r="M64" s="1" t="s">
        <v>228</v>
      </c>
      <c r="N64" s="20" t="str">
        <f t="shared" si="1"/>
        <v>A</v>
      </c>
      <c r="O64" s="20" t="str">
        <f t="shared" si="2"/>
        <v>01</v>
      </c>
      <c r="P64" s="21" t="str">
        <f t="shared" si="3"/>
        <v>C</v>
      </c>
      <c r="Q64" s="22">
        <f>if(ISerror(value(P64)),sumif(axle!A:A,N64,axle!D:D),sumif(axle!A:A,N64,axle!C:C))</f>
        <v>7.5</v>
      </c>
      <c r="R64" s="24">
        <f>if(ISerror(value(P64)),sumif(axle!E:E,O64,axle!G:G),sumif(axle!E:E,O64,axle!F:F))</f>
        <v>3.909</v>
      </c>
      <c r="S64" s="24">
        <f>sumif(axle!H:H,P64,axle!I:I)</f>
        <v>2</v>
      </c>
      <c r="T64" s="24" t="str">
        <f>if(sumif(axle!H:H,P64,axle!J:J)=1,"LSD","")</f>
        <v>LSD</v>
      </c>
      <c r="U64" t="str">
        <f t="shared" si="4"/>
        <v/>
      </c>
      <c r="V64">
        <f>sumif(engine!A:A,K64,engine!I:I)</f>
        <v>363</v>
      </c>
      <c r="W64">
        <f>sumif(trans!A:A,L64,trans!D:D)</f>
        <v>2.531</v>
      </c>
      <c r="X64" s="45">
        <f t="shared" si="5"/>
        <v>918.753</v>
      </c>
      <c r="Y64" s="45">
        <f t="shared" si="6"/>
        <v>3591.405477</v>
      </c>
      <c r="Z64" s="3">
        <f t="shared" si="7"/>
        <v>631.4</v>
      </c>
      <c r="AA64" s="45">
        <f t="shared" si="10"/>
        <v>5688.003606</v>
      </c>
      <c r="AB64" s="46">
        <f t="shared" si="11"/>
        <v>3.895892881</v>
      </c>
    </row>
    <row r="65">
      <c r="B65" s="1" t="s">
        <v>519</v>
      </c>
      <c r="C65" s="1">
        <v>1485.0</v>
      </c>
      <c r="D65" s="1">
        <v>1495.0</v>
      </c>
      <c r="E65" s="1">
        <v>2730.0</v>
      </c>
      <c r="F65" s="1">
        <v>1370.0</v>
      </c>
      <c r="G65" s="1">
        <v>195.0</v>
      </c>
      <c r="H65" s="1">
        <v>65.0</v>
      </c>
      <c r="I65" s="1">
        <v>15.0</v>
      </c>
      <c r="J65" s="1"/>
      <c r="K65" s="1" t="s">
        <v>16</v>
      </c>
      <c r="L65" s="1" t="s">
        <v>56</v>
      </c>
      <c r="M65" s="6" t="s">
        <v>339</v>
      </c>
      <c r="N65" s="20" t="str">
        <f t="shared" si="1"/>
        <v>B</v>
      </c>
      <c r="O65" s="20" t="str">
        <f t="shared" si="2"/>
        <v>04</v>
      </c>
      <c r="P65" s="21" t="str">
        <f t="shared" si="3"/>
        <v>A</v>
      </c>
      <c r="Q65" s="22">
        <f>if(ISerror(value(P65)),sumif(axle!A:A,N65,axle!D:D),sumif(axle!A:A,N65,axle!C:C))</f>
        <v>8</v>
      </c>
      <c r="R65" s="24">
        <f>if(ISerror(value(P65)),sumif(axle!E:E,O65,axle!G:G),sumif(axle!E:E,O65,axle!F:F))</f>
        <v>4.1</v>
      </c>
      <c r="S65" s="24">
        <f>sumif(axle!H:H,P65,axle!I:I)</f>
        <v>2</v>
      </c>
      <c r="T65" s="24" t="str">
        <f>if(sumif(axle!H:H,P65,axle!J:J)=1,"LSD","")</f>
        <v/>
      </c>
      <c r="U65" t="str">
        <f t="shared" si="4"/>
        <v/>
      </c>
      <c r="V65">
        <f>sumif(engine!A:A,K65,engine!I:I)</f>
        <v>235</v>
      </c>
      <c r="W65">
        <f>sumif(trans!A:A,L65,trans!D:D)</f>
        <v>2.804</v>
      </c>
      <c r="X65" s="45">
        <f t="shared" si="5"/>
        <v>658.94</v>
      </c>
      <c r="Y65" s="45">
        <f t="shared" si="6"/>
        <v>2701.654</v>
      </c>
      <c r="Z65" s="3">
        <f t="shared" si="7"/>
        <v>634.5</v>
      </c>
      <c r="AA65" s="45">
        <f t="shared" si="10"/>
        <v>4257.925926</v>
      </c>
      <c r="AB65" s="46">
        <f t="shared" si="11"/>
        <v>3.107975128</v>
      </c>
    </row>
    <row r="66">
      <c r="B66" s="1" t="s">
        <v>520</v>
      </c>
      <c r="C66" s="1">
        <v>1485.0</v>
      </c>
      <c r="D66" s="1">
        <v>1495.0</v>
      </c>
      <c r="E66" s="1">
        <v>2730.0</v>
      </c>
      <c r="F66" s="1">
        <v>1370.0</v>
      </c>
      <c r="G66" s="1">
        <v>205.0</v>
      </c>
      <c r="H66" s="1">
        <v>55.0</v>
      </c>
      <c r="I66" s="1">
        <v>16.0</v>
      </c>
      <c r="J66" s="1"/>
      <c r="K66" s="1" t="s">
        <v>16</v>
      </c>
      <c r="L66" s="1" t="s">
        <v>56</v>
      </c>
      <c r="M66" s="1" t="s">
        <v>339</v>
      </c>
      <c r="N66" s="20" t="str">
        <f t="shared" si="1"/>
        <v>B</v>
      </c>
      <c r="O66" s="20" t="str">
        <f t="shared" si="2"/>
        <v>04</v>
      </c>
      <c r="P66" s="21" t="str">
        <f t="shared" si="3"/>
        <v>A</v>
      </c>
      <c r="Q66" s="22">
        <f>if(ISerror(value(P66)),sumif(axle!A:A,N66,axle!D:D),sumif(axle!A:A,N66,axle!C:C))</f>
        <v>8</v>
      </c>
      <c r="R66" s="24">
        <f>if(ISerror(value(P66)),sumif(axle!E:E,O66,axle!G:G),sumif(axle!E:E,O66,axle!F:F))</f>
        <v>4.1</v>
      </c>
      <c r="S66" s="24">
        <f>sumif(axle!H:H,P66,axle!I:I)</f>
        <v>2</v>
      </c>
      <c r="T66" s="24" t="str">
        <f>if(sumif(axle!H:H,P66,axle!J:J)=1,"LSD","")</f>
        <v/>
      </c>
      <c r="U66" t="str">
        <f t="shared" si="4"/>
        <v/>
      </c>
      <c r="V66">
        <f>sumif(engine!A:A,K66,engine!I:I)</f>
        <v>235</v>
      </c>
      <c r="W66">
        <f>sumif(trans!A:A,L66,trans!D:D)</f>
        <v>2.804</v>
      </c>
      <c r="X66" s="45">
        <f t="shared" si="5"/>
        <v>658.94</v>
      </c>
      <c r="Y66" s="45">
        <f t="shared" si="6"/>
        <v>2701.654</v>
      </c>
      <c r="Z66" s="3">
        <f t="shared" si="7"/>
        <v>631.9</v>
      </c>
      <c r="AA66" s="45">
        <f t="shared" si="10"/>
        <v>4275.445482</v>
      </c>
      <c r="AB66" s="46">
        <f t="shared" si="11"/>
        <v>3.120763125</v>
      </c>
    </row>
    <row r="67">
      <c r="B67" s="1" t="s">
        <v>521</v>
      </c>
      <c r="C67" s="1">
        <v>1485.0</v>
      </c>
      <c r="D67" s="1">
        <v>1495.0</v>
      </c>
      <c r="E67" s="1">
        <v>2730.0</v>
      </c>
      <c r="F67" s="1">
        <v>1420.0</v>
      </c>
      <c r="G67" s="1">
        <v>205.0</v>
      </c>
      <c r="H67" s="1">
        <v>55.0</v>
      </c>
      <c r="I67" s="1">
        <v>16.0</v>
      </c>
      <c r="J67" s="1">
        <v>50.0</v>
      </c>
      <c r="K67" s="1" t="s">
        <v>17</v>
      </c>
      <c r="L67" s="1" t="s">
        <v>68</v>
      </c>
      <c r="M67" s="1" t="s">
        <v>339</v>
      </c>
      <c r="N67" s="20" t="str">
        <f t="shared" si="1"/>
        <v>B</v>
      </c>
      <c r="O67" s="20" t="str">
        <f t="shared" si="2"/>
        <v>04</v>
      </c>
      <c r="P67" s="21" t="str">
        <f t="shared" si="3"/>
        <v>A</v>
      </c>
      <c r="Q67" s="22">
        <f>if(ISerror(value(P67)),sumif(axle!A:A,N67,axle!D:D),sumif(axle!A:A,N67,axle!C:C))</f>
        <v>8</v>
      </c>
      <c r="R67" s="24">
        <f>if(ISerror(value(P67)),sumif(axle!E:E,O67,axle!G:G),sumif(axle!E:E,O67,axle!F:F))</f>
        <v>4.1</v>
      </c>
      <c r="S67" s="24">
        <f>sumif(axle!H:H,P67,axle!I:I)</f>
        <v>2</v>
      </c>
      <c r="T67" s="24" t="str">
        <f>if(sumif(axle!H:H,P67,axle!J:J)=1,"LSD","")</f>
        <v/>
      </c>
      <c r="U67">
        <f t="shared" si="4"/>
        <v>1595</v>
      </c>
      <c r="V67">
        <f>sumif(engine!A:A,K67,engine!I:I)</f>
        <v>255</v>
      </c>
      <c r="W67">
        <f>sumif(trans!A:A,L67,trans!D:D)</f>
        <v>3.357</v>
      </c>
      <c r="X67" s="45">
        <f t="shared" si="5"/>
        <v>856.035</v>
      </c>
      <c r="Y67" s="45">
        <f t="shared" si="6"/>
        <v>3509.7435</v>
      </c>
      <c r="Z67" s="3">
        <f t="shared" si="7"/>
        <v>631.9</v>
      </c>
      <c r="AA67" s="45">
        <f t="shared" si="10"/>
        <v>5554.270454</v>
      </c>
      <c r="AB67" s="46">
        <f t="shared" si="11"/>
        <v>3.911458066</v>
      </c>
    </row>
    <row r="68">
      <c r="B68" s="1" t="s">
        <v>522</v>
      </c>
      <c r="C68" s="1">
        <v>1485.0</v>
      </c>
      <c r="D68" s="1">
        <v>1495.0</v>
      </c>
      <c r="E68" s="1">
        <v>2780.0</v>
      </c>
      <c r="F68" s="1">
        <v>1530.0</v>
      </c>
      <c r="G68" s="1">
        <v>215.0</v>
      </c>
      <c r="H68" s="1">
        <v>55.0</v>
      </c>
      <c r="I68" s="1">
        <v>16.0</v>
      </c>
      <c r="J68" s="1"/>
      <c r="K68" s="1" t="s">
        <v>28</v>
      </c>
      <c r="L68" s="1" t="s">
        <v>67</v>
      </c>
      <c r="M68" s="4" t="s">
        <v>300</v>
      </c>
      <c r="N68" s="20" t="str">
        <f t="shared" si="1"/>
        <v>G</v>
      </c>
      <c r="O68" s="20" t="str">
        <f t="shared" si="2"/>
        <v>37</v>
      </c>
      <c r="P68" s="21" t="str">
        <f t="shared" si="3"/>
        <v>2</v>
      </c>
      <c r="Q68" s="22">
        <f>if(B68&lt;&gt;"",if(ISerror(value(P68)),sumif(axle!A:A,N68,axle!D:D),sumif(axle!A:A,N68,axle!C:C)),"")</f>
        <v>8</v>
      </c>
      <c r="R68" s="24">
        <f>if(B68&lt;&gt;"",if(ISerror(value(P68)),sumif(axle!E:E,O68,axle!G:G),sumif(axle!E:E,O68,axle!F:F)),"")</f>
        <v>3.583</v>
      </c>
      <c r="S68" s="24">
        <f>if(B68&lt;&gt;"",sumif(axle!H:H,P68,axle!I:I),"")</f>
        <v>2</v>
      </c>
      <c r="T68" s="24" t="str">
        <f>if(sumif(axle!H:H,P68,axle!J:J)=1,"LSD","")</f>
        <v/>
      </c>
      <c r="U68" t="str">
        <f t="shared" si="4"/>
        <v/>
      </c>
      <c r="V68">
        <f>sumif(engine!A:A,K68,engine!I:I)</f>
        <v>294</v>
      </c>
      <c r="W68">
        <f>sumif(trans!A:A,L68,trans!D:D)</f>
        <v>3.357</v>
      </c>
      <c r="X68" s="45">
        <f t="shared" si="5"/>
        <v>986.958</v>
      </c>
      <c r="Y68" s="45">
        <f t="shared" si="6"/>
        <v>3536.270514</v>
      </c>
      <c r="Z68" s="3">
        <f t="shared" si="7"/>
        <v>642.9</v>
      </c>
      <c r="AA68" s="45">
        <f t="shared" si="10"/>
        <v>5500.498544</v>
      </c>
      <c r="AB68" s="46">
        <f t="shared" si="11"/>
        <v>3.595097088</v>
      </c>
    </row>
    <row r="69">
      <c r="B69" s="1" t="s">
        <v>522</v>
      </c>
      <c r="C69" s="1">
        <v>1485.0</v>
      </c>
      <c r="D69" s="1">
        <v>1495.0</v>
      </c>
      <c r="E69" s="1">
        <v>2780.0</v>
      </c>
      <c r="F69" s="1">
        <v>1470.0</v>
      </c>
      <c r="G69" s="1">
        <v>215.0</v>
      </c>
      <c r="H69" s="1">
        <v>60.0</v>
      </c>
      <c r="I69" s="1">
        <v>15.0</v>
      </c>
      <c r="J69" s="1"/>
      <c r="K69" s="1" t="s">
        <v>28</v>
      </c>
      <c r="L69" s="1" t="s">
        <v>59</v>
      </c>
      <c r="M69" s="4" t="s">
        <v>375</v>
      </c>
      <c r="N69" s="20" t="str">
        <f t="shared" si="1"/>
        <v>G</v>
      </c>
      <c r="O69" s="20" t="str">
        <f t="shared" si="2"/>
        <v>28</v>
      </c>
      <c r="P69" s="21" t="str">
        <f t="shared" si="3"/>
        <v>2</v>
      </c>
      <c r="Q69" s="22">
        <f>if(B69&lt;&gt;"",if(ISerror(value(P69)),sumif(axle!A:A,N69,axle!D:D),sumif(axle!A:A,N69,axle!C:C)),"")</f>
        <v>8</v>
      </c>
      <c r="R69" s="24">
        <f>if(B69&lt;&gt;"",if(ISerror(value(P69)),sumif(axle!E:E,O69,axle!G:G),sumif(axle!E:E,O69,axle!F:F)),"")</f>
        <v>4.3</v>
      </c>
      <c r="S69" s="24">
        <f>if(B69&lt;&gt;"",sumif(axle!H:H,P69,axle!I:I),"")</f>
        <v>2</v>
      </c>
      <c r="T69" s="24" t="str">
        <f>if(sumif(axle!H:H,P69,axle!J:J)=1,"LSD","")</f>
        <v/>
      </c>
      <c r="U69" t="str">
        <f t="shared" si="4"/>
        <v/>
      </c>
      <c r="V69">
        <f>sumif(engine!A:A,K69,engine!I:I)</f>
        <v>294</v>
      </c>
      <c r="W69">
        <f>sumif(trans!A:A,L69,trans!D:D)</f>
        <v>2.804</v>
      </c>
      <c r="X69" s="45">
        <f t="shared" si="5"/>
        <v>824.376</v>
      </c>
      <c r="Y69" s="45">
        <f t="shared" si="6"/>
        <v>3544.8168</v>
      </c>
      <c r="Z69" s="3">
        <f t="shared" si="7"/>
        <v>639</v>
      </c>
      <c r="AA69" s="45">
        <f t="shared" si="10"/>
        <v>5547.444131</v>
      </c>
      <c r="AB69" s="46">
        <f t="shared" si="11"/>
        <v>3.773771518</v>
      </c>
    </row>
    <row r="70">
      <c r="A70" s="1" t="s">
        <v>523</v>
      </c>
      <c r="B70" s="1" t="s">
        <v>242</v>
      </c>
      <c r="C70" s="1">
        <v>1490.0</v>
      </c>
      <c r="D70" s="1">
        <v>1480.0</v>
      </c>
      <c r="E70" s="1">
        <v>2670.0</v>
      </c>
      <c r="F70" s="1">
        <v>1560.0</v>
      </c>
      <c r="G70" s="1">
        <v>215.0</v>
      </c>
      <c r="H70" s="1">
        <v>45.0</v>
      </c>
      <c r="I70" s="1">
        <v>17.0</v>
      </c>
      <c r="J70" s="1"/>
      <c r="K70" s="1" t="s">
        <v>28</v>
      </c>
      <c r="L70" s="1" t="s">
        <v>57</v>
      </c>
      <c r="M70" s="4" t="s">
        <v>241</v>
      </c>
      <c r="N70" s="20" t="str">
        <f t="shared" si="1"/>
        <v>F</v>
      </c>
      <c r="O70" s="20" t="str">
        <f t="shared" si="2"/>
        <v>28</v>
      </c>
      <c r="P70" s="21" t="str">
        <f t="shared" si="3"/>
        <v>2</v>
      </c>
      <c r="Q70" s="22">
        <f>if(ISerror(value(P70)),sumif(axle!A:A,N70,axle!D:D),sumif(axle!A:A,N70,axle!C:C))</f>
        <v>7.5</v>
      </c>
      <c r="R70" s="24">
        <f>if(ISerror(value(P70)),sumif(axle!E:E,O70,axle!G:G),sumif(axle!E:E,O70,axle!F:F))</f>
        <v>4.3</v>
      </c>
      <c r="S70" s="24">
        <f>sumif(axle!H:H,P70,axle!I:I)</f>
        <v>2</v>
      </c>
      <c r="T70" s="24" t="str">
        <f>if(sumif(axle!H:H,P70,axle!J:J)=1,"LSD","")</f>
        <v/>
      </c>
      <c r="U70" t="str">
        <f t="shared" si="4"/>
        <v/>
      </c>
      <c r="V70">
        <f>sumif(engine!A:A,K70,engine!I:I)</f>
        <v>294</v>
      </c>
      <c r="W70">
        <f>sumif(trans!A:A,L70,trans!D:D)</f>
        <v>2.804</v>
      </c>
      <c r="X70" s="45">
        <f t="shared" si="5"/>
        <v>824.376</v>
      </c>
      <c r="Y70" s="45">
        <f t="shared" si="6"/>
        <v>3544.8168</v>
      </c>
      <c r="Z70" s="3">
        <f t="shared" si="7"/>
        <v>625.3</v>
      </c>
      <c r="AA70" s="45">
        <f t="shared" si="10"/>
        <v>5668.985767</v>
      </c>
      <c r="AB70" s="46">
        <f t="shared" si="11"/>
        <v>3.633965235</v>
      </c>
    </row>
    <row r="71">
      <c r="A71" s="1" t="s">
        <v>524</v>
      </c>
      <c r="B71" s="1" t="s">
        <v>144</v>
      </c>
      <c r="C71" s="1">
        <v>1495.0</v>
      </c>
      <c r="D71" s="1">
        <v>1470.0</v>
      </c>
      <c r="E71" s="1">
        <v>2780.0</v>
      </c>
      <c r="F71" s="1">
        <v>1600.0</v>
      </c>
      <c r="G71" s="1">
        <v>225.0</v>
      </c>
      <c r="H71" s="1">
        <v>50.0</v>
      </c>
      <c r="I71" s="1">
        <v>16.0</v>
      </c>
      <c r="J71" s="1"/>
      <c r="K71" s="1" t="s">
        <v>18</v>
      </c>
      <c r="L71" s="1" t="s">
        <v>56</v>
      </c>
      <c r="M71" s="1" t="s">
        <v>145</v>
      </c>
      <c r="N71" s="20" t="str">
        <f t="shared" si="1"/>
        <v>A</v>
      </c>
      <c r="O71" s="20" t="str">
        <f t="shared" si="2"/>
        <v>04</v>
      </c>
      <c r="P71" s="21" t="str">
        <f t="shared" si="3"/>
        <v>0</v>
      </c>
      <c r="Q71" s="22">
        <f>if(ISerror(value(P71)),sumif(axle!A:A,N71,axle!D:D),sumif(axle!A:A,N71,axle!C:C))</f>
        <v>5.433070866</v>
      </c>
      <c r="R71" s="24">
        <f>if(ISerror(value(P71)),sumif(axle!E:E,O71,axle!G:G),sumif(axle!E:E,O71,axle!F:F))</f>
        <v>3.556</v>
      </c>
      <c r="S71" s="24">
        <f>sumif(axle!H:H,P71,axle!I:I)</f>
        <v>0</v>
      </c>
      <c r="T71" s="24" t="str">
        <f>if(sumif(axle!H:H,P71,axle!J:J)=1,"LSD","")</f>
        <v/>
      </c>
      <c r="U71" t="str">
        <f t="shared" si="4"/>
        <v/>
      </c>
      <c r="V71">
        <f>sumif(engine!A:A,K71,engine!I:I)</f>
        <v>363</v>
      </c>
      <c r="W71">
        <f>sumif(trans!A:A,L71,trans!D:D)</f>
        <v>2.804</v>
      </c>
      <c r="X71" s="45">
        <f t="shared" si="5"/>
        <v>1017.852</v>
      </c>
      <c r="Y71" s="45">
        <f t="shared" si="6"/>
        <v>3619.481712</v>
      </c>
      <c r="Z71" s="3">
        <f t="shared" si="7"/>
        <v>631.4</v>
      </c>
      <c r="AA71" s="45">
        <f t="shared" si="10"/>
        <v>5732.470244</v>
      </c>
      <c r="AB71" s="46">
        <f t="shared" si="11"/>
        <v>3.582793902</v>
      </c>
    </row>
    <row r="72">
      <c r="A72" s="1" t="s">
        <v>525</v>
      </c>
      <c r="B72" s="1" t="s">
        <v>315</v>
      </c>
      <c r="C72" s="1">
        <v>1495.0</v>
      </c>
      <c r="D72" s="1">
        <v>1475.0</v>
      </c>
      <c r="E72" s="1">
        <v>2670.0</v>
      </c>
      <c r="F72" s="1">
        <v>1510.0</v>
      </c>
      <c r="G72" s="1">
        <v>215.0</v>
      </c>
      <c r="H72" s="1">
        <v>45.0</v>
      </c>
      <c r="I72" s="1">
        <v>17.0</v>
      </c>
      <c r="J72" s="1">
        <v>50.0</v>
      </c>
      <c r="K72" s="1" t="s">
        <v>28</v>
      </c>
      <c r="L72" s="1" t="s">
        <v>67</v>
      </c>
      <c r="N72" s="20" t="str">
        <f t="shared" si="1"/>
        <v/>
      </c>
      <c r="O72" s="20" t="str">
        <f t="shared" si="2"/>
        <v/>
      </c>
      <c r="P72" s="21" t="str">
        <f t="shared" si="3"/>
        <v/>
      </c>
      <c r="Q72" s="22">
        <f>if(ISerror(value(P72)),sumif(axle!A:A,N72,axle!D:D),sumif(axle!A:A,N72,axle!C:C))</f>
        <v>0</v>
      </c>
      <c r="R72" s="24">
        <f>if(ISerror(value(P72)),sumif(axle!E:E,O72,axle!G:G),sumif(axle!E:E,O72,axle!F:F))</f>
        <v>0</v>
      </c>
      <c r="S72" s="24">
        <f>sumif(axle!H:H,P72,axle!I:I)</f>
        <v>0</v>
      </c>
      <c r="T72" s="24" t="str">
        <f>if(sumif(axle!H:H,P72,axle!J:J)=1,"LSD","")</f>
        <v/>
      </c>
      <c r="U72">
        <f t="shared" si="4"/>
        <v>1575</v>
      </c>
      <c r="V72">
        <f>sumif(engine!A:A,K72,engine!I:I)</f>
        <v>294</v>
      </c>
      <c r="W72">
        <f>sumif(trans!A:A,L72,trans!D:D)</f>
        <v>3.357</v>
      </c>
      <c r="X72" s="45">
        <f t="shared" si="5"/>
        <v>986.958</v>
      </c>
      <c r="Y72" s="45">
        <f t="shared" si="6"/>
        <v>0</v>
      </c>
      <c r="Z72" s="3">
        <f t="shared" si="7"/>
        <v>625.3</v>
      </c>
      <c r="AA72" s="45">
        <f t="shared" si="10"/>
        <v>0</v>
      </c>
      <c r="AB72" s="46">
        <f t="shared" si="11"/>
        <v>0</v>
      </c>
    </row>
    <row r="73">
      <c r="A73" s="1" t="s">
        <v>525</v>
      </c>
      <c r="B73" s="1" t="s">
        <v>526</v>
      </c>
      <c r="C73" s="1">
        <v>1495.0</v>
      </c>
      <c r="D73" s="1">
        <v>1485.0</v>
      </c>
      <c r="E73" s="1">
        <v>2670.0</v>
      </c>
      <c r="F73" s="1">
        <v>1380.0</v>
      </c>
      <c r="K73" s="1" t="s">
        <v>36</v>
      </c>
      <c r="N73" s="20" t="str">
        <f t="shared" si="1"/>
        <v/>
      </c>
      <c r="O73" s="20" t="str">
        <f t="shared" si="2"/>
        <v/>
      </c>
      <c r="P73" s="21" t="str">
        <f t="shared" si="3"/>
        <v/>
      </c>
      <c r="Q73" s="22">
        <f>if(ISerror(value(P73)),sumif(axle!A:A,N73,axle!D:D),sumif(axle!A:A,N73,axle!C:C))</f>
        <v>0</v>
      </c>
      <c r="R73" s="24">
        <f>if(ISerror(value(P73)),sumif(axle!E:E,O73,axle!G:G),sumif(axle!E:E,O73,axle!F:F))</f>
        <v>0</v>
      </c>
      <c r="S73" s="24">
        <f>sumif(axle!H:H,P73,axle!I:I)</f>
        <v>0</v>
      </c>
      <c r="T73" s="24" t="str">
        <f>if(sumif(axle!H:H,P73,axle!J:J)=1,"LSD","")</f>
        <v/>
      </c>
      <c r="U73" t="str">
        <f t="shared" si="4"/>
        <v/>
      </c>
      <c r="V73">
        <f>sumif(engine!A:A,K73,engine!I:I)</f>
        <v>186</v>
      </c>
      <c r="W73">
        <f>sumif(trans!A:A,L73,trans!D:D)</f>
        <v>0</v>
      </c>
      <c r="X73" s="45">
        <f t="shared" si="5"/>
        <v>0</v>
      </c>
      <c r="Y73" s="45">
        <f t="shared" si="6"/>
        <v>0</v>
      </c>
      <c r="Z73" s="3">
        <f t="shared" si="7"/>
        <v>0</v>
      </c>
      <c r="AA73" s="45" t="str">
        <f t="shared" si="10"/>
        <v/>
      </c>
      <c r="AB73" s="46">
        <f t="shared" si="11"/>
        <v>0</v>
      </c>
    </row>
    <row r="74">
      <c r="A74" s="1" t="s">
        <v>525</v>
      </c>
      <c r="B74" s="1" t="s">
        <v>240</v>
      </c>
      <c r="C74" s="1">
        <v>1495.0</v>
      </c>
      <c r="D74" s="1">
        <v>1485.0</v>
      </c>
      <c r="E74" s="1">
        <v>2670.0</v>
      </c>
      <c r="F74" s="1">
        <v>1360.0</v>
      </c>
      <c r="G74" s="1">
        <v>215.0</v>
      </c>
      <c r="H74" s="1">
        <v>45.0</v>
      </c>
      <c r="I74" s="1">
        <v>17.0</v>
      </c>
      <c r="J74" s="1"/>
      <c r="K74" s="1" t="s">
        <v>13</v>
      </c>
      <c r="L74" s="1" t="s">
        <v>66</v>
      </c>
      <c r="M74" s="4" t="s">
        <v>241</v>
      </c>
      <c r="N74" s="20" t="str">
        <f t="shared" si="1"/>
        <v>F</v>
      </c>
      <c r="O74" s="20" t="str">
        <f t="shared" si="2"/>
        <v>28</v>
      </c>
      <c r="P74" s="21" t="str">
        <f t="shared" si="3"/>
        <v>2</v>
      </c>
      <c r="Q74" s="22">
        <f>if(ISerror(value(P74)),sumif(axle!A:A,N74,axle!D:D),sumif(axle!A:A,N74,axle!C:C))</f>
        <v>7.5</v>
      </c>
      <c r="R74" s="24">
        <f>if(ISerror(value(P74)),sumif(axle!E:E,O74,axle!G:G),sumif(axle!E:E,O74,axle!F:F))</f>
        <v>4.3</v>
      </c>
      <c r="S74" s="24">
        <f>sumif(axle!H:H,P74,axle!I:I)</f>
        <v>2</v>
      </c>
      <c r="T74" s="24" t="str">
        <f>if(sumif(axle!H:H,P74,axle!J:J)=1,"LSD","")</f>
        <v/>
      </c>
      <c r="U74" t="str">
        <f t="shared" si="4"/>
        <v/>
      </c>
      <c r="V74">
        <f>sumif(engine!A:A,K74,engine!I:I)</f>
        <v>200</v>
      </c>
      <c r="W74">
        <f>sumif(trans!A:A,L74,trans!D:D)</f>
        <v>2.45</v>
      </c>
      <c r="X74" s="45">
        <f t="shared" si="5"/>
        <v>490</v>
      </c>
      <c r="Y74" s="45">
        <f t="shared" si="6"/>
        <v>2107</v>
      </c>
      <c r="Z74" s="3">
        <f t="shared" si="7"/>
        <v>625.3</v>
      </c>
      <c r="AA74" s="45">
        <f t="shared" si="10"/>
        <v>3369.5826</v>
      </c>
      <c r="AB74" s="46">
        <f t="shared" si="11"/>
        <v>2.477634265</v>
      </c>
    </row>
    <row r="75">
      <c r="A75" s="1" t="s">
        <v>527</v>
      </c>
      <c r="B75" s="1" t="s">
        <v>528</v>
      </c>
      <c r="C75" s="1">
        <v>1495.0</v>
      </c>
      <c r="D75" s="1">
        <v>1485.0</v>
      </c>
      <c r="E75" s="1">
        <v>2670.0</v>
      </c>
      <c r="F75" s="1">
        <v>1520.0</v>
      </c>
      <c r="G75" s="1">
        <v>215.0</v>
      </c>
      <c r="H75" s="1">
        <v>55.0</v>
      </c>
      <c r="I75" s="1">
        <v>17.0</v>
      </c>
      <c r="J75" s="1">
        <v>48.0</v>
      </c>
      <c r="K75" s="1" t="s">
        <v>49</v>
      </c>
      <c r="N75" s="20" t="str">
        <f t="shared" si="1"/>
        <v/>
      </c>
      <c r="O75" s="20" t="str">
        <f t="shared" si="2"/>
        <v/>
      </c>
      <c r="P75" s="21" t="str">
        <f t="shared" si="3"/>
        <v/>
      </c>
      <c r="Q75" s="22">
        <f>if(ISerror(value(P75)),sumif(axle!A:A,N75,axle!D:D),sumif(axle!A:A,N75,axle!C:C))</f>
        <v>0</v>
      </c>
      <c r="R75" s="24">
        <f>if(ISerror(value(P75)),sumif(axle!E:E,O75,axle!G:G),sumif(axle!E:E,O75,axle!F:F))</f>
        <v>0</v>
      </c>
      <c r="S75" s="24">
        <f>sumif(axle!H:H,P75,axle!I:I)</f>
        <v>0</v>
      </c>
      <c r="T75" s="24" t="str">
        <f>if(sumif(axle!H:H,P75,axle!J:J)=1,"LSD","")</f>
        <v/>
      </c>
      <c r="U75">
        <f t="shared" si="4"/>
        <v>1581</v>
      </c>
      <c r="V75">
        <f>sumif(engine!A:A,K75,engine!I:I)</f>
        <v>304</v>
      </c>
      <c r="W75">
        <f>sumif(trans!A:A,L75,trans!D:D)</f>
        <v>0</v>
      </c>
      <c r="X75" s="45">
        <f t="shared" si="5"/>
        <v>0</v>
      </c>
      <c r="Y75" s="45">
        <f t="shared" si="6"/>
        <v>0</v>
      </c>
      <c r="Z75" s="3">
        <f t="shared" si="7"/>
        <v>668.3</v>
      </c>
      <c r="AA75" s="45">
        <f t="shared" si="10"/>
        <v>0</v>
      </c>
      <c r="AB75" s="46">
        <f t="shared" si="11"/>
        <v>0</v>
      </c>
    </row>
    <row r="76">
      <c r="A76" s="1" t="s">
        <v>529</v>
      </c>
      <c r="B76" s="1" t="s">
        <v>530</v>
      </c>
      <c r="C76" s="1">
        <v>1497.0</v>
      </c>
      <c r="D76" s="1">
        <v>1484.0</v>
      </c>
      <c r="E76" s="1">
        <v>2660.0</v>
      </c>
      <c r="G76" s="1">
        <v>215.0</v>
      </c>
      <c r="H76" s="1">
        <v>50.0</v>
      </c>
      <c r="I76" s="1">
        <v>17.0</v>
      </c>
      <c r="J76" s="1">
        <v>47.0</v>
      </c>
      <c r="N76" s="20" t="str">
        <f t="shared" si="1"/>
        <v/>
      </c>
      <c r="O76" s="20" t="str">
        <f t="shared" si="2"/>
        <v/>
      </c>
      <c r="P76" s="21" t="str">
        <f t="shared" si="3"/>
        <v/>
      </c>
      <c r="Q76" s="22">
        <f>if(ISerror(value(P76)),sumif(axle!A:A,N76,axle!D:D),sumif(axle!A:A,N76,axle!C:C))</f>
        <v>0</v>
      </c>
      <c r="R76" s="24">
        <f>if(ISerror(value(P76)),sumif(axle!E:E,O76,axle!G:G),sumif(axle!E:E,O76,axle!F:F))</f>
        <v>0</v>
      </c>
      <c r="S76" s="24">
        <f>sumif(axle!H:H,P76,axle!I:I)</f>
        <v>0</v>
      </c>
      <c r="T76" s="24" t="str">
        <f>if(sumif(axle!H:H,P76,axle!J:J)=1,"LSD","")</f>
        <v/>
      </c>
      <c r="U76">
        <f t="shared" si="4"/>
        <v>1578</v>
      </c>
      <c r="V76">
        <f>sumif(engine!A:A,K76,engine!I:I)</f>
        <v>0</v>
      </c>
      <c r="W76">
        <f>sumif(trans!A:A,L76,trans!D:D)</f>
        <v>0</v>
      </c>
      <c r="X76" s="45">
        <f t="shared" si="5"/>
        <v>0</v>
      </c>
      <c r="Y76" s="45">
        <f t="shared" si="6"/>
        <v>0</v>
      </c>
      <c r="Z76" s="3">
        <f t="shared" si="7"/>
        <v>646.8</v>
      </c>
      <c r="AA76" s="45">
        <f t="shared" si="10"/>
        <v>0</v>
      </c>
      <c r="AB76" s="46" t="str">
        <f t="shared" si="11"/>
        <v/>
      </c>
    </row>
    <row r="77">
      <c r="A77" s="1" t="s">
        <v>531</v>
      </c>
      <c r="B77" s="1" t="s">
        <v>532</v>
      </c>
      <c r="C77" s="1">
        <v>1520.0</v>
      </c>
      <c r="D77" s="1">
        <v>1525.0</v>
      </c>
      <c r="E77" s="1">
        <v>2550.0</v>
      </c>
      <c r="F77" s="1">
        <v>1470.0</v>
      </c>
      <c r="K77" s="1" t="s">
        <v>27</v>
      </c>
      <c r="L77" s="1" t="s">
        <v>56</v>
      </c>
      <c r="N77" s="20" t="str">
        <f t="shared" si="1"/>
        <v/>
      </c>
      <c r="O77" s="20" t="str">
        <f t="shared" si="2"/>
        <v/>
      </c>
      <c r="P77" s="21" t="str">
        <f t="shared" si="3"/>
        <v/>
      </c>
      <c r="Q77" s="22">
        <f>if(ISerror(value(P77)),sumif(axle!A:A,N77,axle!D:D),sumif(axle!A:A,N77,axle!C:C))</f>
        <v>0</v>
      </c>
      <c r="R77" s="24">
        <f>if(ISerror(value(P77)),sumif(axle!E:E,O77,axle!G:G),sumif(axle!E:E,O77,axle!F:F))</f>
        <v>0</v>
      </c>
      <c r="S77" s="24">
        <f>sumif(axle!H:H,P77,axle!I:I)</f>
        <v>0</v>
      </c>
      <c r="T77" s="24" t="str">
        <f>if(sumif(axle!H:H,P77,axle!J:J)=1,"LSD","")</f>
        <v/>
      </c>
      <c r="U77" t="str">
        <f t="shared" si="4"/>
        <v/>
      </c>
      <c r="V77">
        <f>sumif(engine!A:A,K77,engine!I:I)</f>
        <v>284</v>
      </c>
      <c r="W77">
        <f>sumif(trans!A:A,L77,trans!D:D)</f>
        <v>2.804</v>
      </c>
      <c r="X77" s="45">
        <f t="shared" si="5"/>
        <v>796.336</v>
      </c>
      <c r="Y77" s="45">
        <f t="shared" si="6"/>
        <v>0</v>
      </c>
      <c r="Z77" s="3">
        <f t="shared" si="7"/>
        <v>0</v>
      </c>
      <c r="AA77" s="45" t="str">
        <f t="shared" si="10"/>
        <v/>
      </c>
      <c r="AB77" s="46">
        <f t="shared" si="11"/>
        <v>0</v>
      </c>
    </row>
    <row r="78">
      <c r="A78" s="1" t="s">
        <v>533</v>
      </c>
      <c r="B78" s="1" t="s">
        <v>534</v>
      </c>
      <c r="C78" s="1">
        <v>1520.0</v>
      </c>
      <c r="D78" s="1">
        <v>1540.0</v>
      </c>
      <c r="E78" s="1">
        <v>2570.0</v>
      </c>
      <c r="F78" s="1">
        <v>1250.0</v>
      </c>
      <c r="G78" s="1">
        <v>215.0</v>
      </c>
      <c r="H78" s="1">
        <v>45.0</v>
      </c>
      <c r="I78" s="1">
        <v>17.0</v>
      </c>
      <c r="J78" s="1">
        <v>48.0</v>
      </c>
      <c r="N78" s="20" t="str">
        <f t="shared" si="1"/>
        <v/>
      </c>
      <c r="O78" s="20" t="str">
        <f t="shared" si="2"/>
        <v/>
      </c>
      <c r="P78" s="21" t="str">
        <f t="shared" si="3"/>
        <v/>
      </c>
      <c r="Q78" s="22">
        <f>if(ISerror(value(P78)),sumif(axle!A:A,N78,axle!D:D),sumif(axle!A:A,N78,axle!C:C))</f>
        <v>0</v>
      </c>
      <c r="R78" s="24">
        <f>if(ISerror(value(P78)),sumif(axle!E:E,O78,axle!G:G),sumif(axle!E:E,O78,axle!F:F))</f>
        <v>0</v>
      </c>
      <c r="S78" s="24">
        <f>sumif(axle!H:H,P78,axle!I:I)</f>
        <v>0</v>
      </c>
      <c r="T78" s="24" t="str">
        <f>if(sumif(axle!H:H,P78,axle!J:J)=1,"LSD","")</f>
        <v/>
      </c>
      <c r="U78">
        <f t="shared" si="4"/>
        <v>1636</v>
      </c>
      <c r="V78">
        <f>sumif(engine!A:A,K78,engine!I:I)</f>
        <v>0</v>
      </c>
      <c r="W78">
        <f>sumif(trans!A:A,L78,trans!D:D)</f>
        <v>0</v>
      </c>
      <c r="X78" s="45">
        <f t="shared" si="5"/>
        <v>0</v>
      </c>
      <c r="Y78" s="45">
        <f t="shared" si="6"/>
        <v>0</v>
      </c>
      <c r="Z78" s="3">
        <f t="shared" si="7"/>
        <v>625.3</v>
      </c>
      <c r="AA78" s="45">
        <f t="shared" si="10"/>
        <v>0</v>
      </c>
      <c r="AB78" s="46">
        <f t="shared" si="11"/>
        <v>0</v>
      </c>
    </row>
    <row r="79">
      <c r="A79" s="1" t="s">
        <v>535</v>
      </c>
      <c r="B79" s="1" t="s">
        <v>536</v>
      </c>
      <c r="C79" s="1">
        <v>1520.0</v>
      </c>
      <c r="D79" s="1">
        <v>1540.0</v>
      </c>
      <c r="E79" s="1">
        <v>2570.0</v>
      </c>
      <c r="F79" s="1">
        <v>1250.0</v>
      </c>
      <c r="G79" s="1">
        <v>215.0</v>
      </c>
      <c r="H79" s="1">
        <v>45.0</v>
      </c>
      <c r="I79" s="1">
        <v>17.0</v>
      </c>
      <c r="J79" s="1">
        <v>48.0</v>
      </c>
      <c r="K79" s="1" t="s">
        <v>51</v>
      </c>
      <c r="L79" s="1" t="s">
        <v>74</v>
      </c>
      <c r="M79" s="1" t="s">
        <v>231</v>
      </c>
      <c r="N79" s="20" t="str">
        <f t="shared" si="1"/>
        <v>F</v>
      </c>
      <c r="O79" s="20" t="str">
        <f t="shared" si="2"/>
        <v>29</v>
      </c>
      <c r="P79" s="21" t="str">
        <f t="shared" si="3"/>
        <v>2</v>
      </c>
      <c r="Q79" s="22">
        <f>if(ISerror(value(P79)),sumif(axle!A:A,N79,axle!D:D),sumif(axle!A:A,N79,axle!C:C))</f>
        <v>7.5</v>
      </c>
      <c r="R79" s="24">
        <f>if(ISerror(value(P79)),sumif(axle!E:E,O79,axle!G:G),sumif(axle!E:E,O79,axle!F:F))</f>
        <v>4.1</v>
      </c>
      <c r="S79" s="24">
        <f>sumif(axle!H:H,P79,axle!I:I)</f>
        <v>2</v>
      </c>
      <c r="T79" s="24" t="str">
        <f>if(sumif(axle!H:H,P79,axle!J:J)=1,"LSD","")</f>
        <v/>
      </c>
      <c r="U79">
        <f t="shared" si="4"/>
        <v>1636</v>
      </c>
      <c r="V79">
        <f>sumif(engine!A:A,K79,engine!I:I)</f>
        <v>205</v>
      </c>
      <c r="W79">
        <f>sumif(trans!A:A,L79,trans!D:D)</f>
        <v>3.538</v>
      </c>
      <c r="X79" s="45">
        <f t="shared" si="5"/>
        <v>725.29</v>
      </c>
      <c r="Y79" s="45">
        <f t="shared" si="6"/>
        <v>2973.689</v>
      </c>
      <c r="Z79" s="3">
        <f t="shared" si="7"/>
        <v>625.3</v>
      </c>
      <c r="AA79" s="45">
        <f t="shared" si="10"/>
        <v>4755.619703</v>
      </c>
      <c r="AB79" s="46">
        <f t="shared" si="11"/>
        <v>3.804495762</v>
      </c>
    </row>
    <row r="80">
      <c r="A80" s="1" t="s">
        <v>537</v>
      </c>
      <c r="B80" s="6" t="s">
        <v>418</v>
      </c>
      <c r="C80" s="1">
        <v>1535.0</v>
      </c>
      <c r="D80" s="1">
        <v>1515.0</v>
      </c>
      <c r="E80" s="1">
        <v>2800.0</v>
      </c>
      <c r="F80" s="1">
        <v>1620.0</v>
      </c>
      <c r="G80" s="1">
        <v>225.0</v>
      </c>
      <c r="H80" s="1">
        <v>55.0</v>
      </c>
      <c r="I80" s="1">
        <v>16.0</v>
      </c>
      <c r="J80" s="1">
        <v>40.0</v>
      </c>
      <c r="K80" s="1" t="s">
        <v>27</v>
      </c>
      <c r="L80" s="1" t="s">
        <v>67</v>
      </c>
      <c r="N80" s="20"/>
      <c r="O80" s="20"/>
      <c r="P80" s="21"/>
      <c r="Q80" s="22"/>
      <c r="R80" s="4">
        <v>3.615</v>
      </c>
      <c r="S80" s="24"/>
      <c r="T80" s="24"/>
      <c r="U80">
        <f t="shared" si="4"/>
        <v>1595</v>
      </c>
      <c r="V80">
        <f>sumif(engine!A:A,K80,engine!I:I)</f>
        <v>284</v>
      </c>
      <c r="W80">
        <f>sumif(trans!A:A,L80,trans!D:D)</f>
        <v>3.357</v>
      </c>
      <c r="X80" s="45">
        <f t="shared" si="5"/>
        <v>953.388</v>
      </c>
      <c r="Y80" s="45">
        <f t="shared" si="6"/>
        <v>3446.49762</v>
      </c>
      <c r="Z80" s="3">
        <f t="shared" si="7"/>
        <v>653.9</v>
      </c>
      <c r="AA80" s="45">
        <f t="shared" si="10"/>
        <v>5270.679951</v>
      </c>
      <c r="AB80" s="46">
        <f t="shared" si="11"/>
        <v>3.253506143</v>
      </c>
    </row>
    <row r="81">
      <c r="A81" s="1" t="s">
        <v>538</v>
      </c>
      <c r="B81" s="1" t="s">
        <v>415</v>
      </c>
      <c r="C81" s="1">
        <v>1535.0</v>
      </c>
      <c r="D81" s="1">
        <v>1515.0</v>
      </c>
      <c r="E81" s="1">
        <v>2800.0</v>
      </c>
      <c r="F81" s="1">
        <v>1620.0</v>
      </c>
      <c r="G81" s="1">
        <v>225.0</v>
      </c>
      <c r="H81" s="1">
        <v>55.0</v>
      </c>
      <c r="I81" s="1">
        <v>16.0</v>
      </c>
      <c r="J81" s="1">
        <v>40.0</v>
      </c>
      <c r="K81" s="1" t="s">
        <v>27</v>
      </c>
      <c r="L81" s="1" t="s">
        <v>67</v>
      </c>
      <c r="N81" s="20" t="str">
        <f t="shared" ref="N81:N152" si="12">left(M81,1)</f>
        <v/>
      </c>
      <c r="O81" s="20" t="str">
        <f t="shared" ref="O81:O152" si="13">right(left(M81,3),2)</f>
        <v/>
      </c>
      <c r="P81" s="21" t="str">
        <f t="shared" ref="P81:P152" si="14">RIGHT(M81,1)</f>
        <v/>
      </c>
      <c r="Q81" s="22">
        <f>if(ISerror(value(P81)),sumif(axle!A:A,N81,axle!D:D),sumif(axle!A:A,N81,axle!C:C))</f>
        <v>0</v>
      </c>
      <c r="R81" s="49">
        <f>49/13</f>
        <v>3.769230769</v>
      </c>
      <c r="S81" s="24">
        <f>sumif(axle!H:H,P81,axle!I:I)</f>
        <v>0</v>
      </c>
      <c r="T81" s="24" t="str">
        <f>if(sumif(axle!H:H,P81,axle!J:J)=1,"LSD","")</f>
        <v/>
      </c>
      <c r="U81">
        <f t="shared" si="4"/>
        <v>1595</v>
      </c>
      <c r="V81">
        <f>sumif(engine!A:A,K81,engine!I:I)</f>
        <v>284</v>
      </c>
      <c r="W81">
        <f>sumif(trans!A:A,L81,trans!D:D)</f>
        <v>3.357</v>
      </c>
      <c r="X81" s="45">
        <f t="shared" si="5"/>
        <v>953.388</v>
      </c>
      <c r="Y81" s="45">
        <f t="shared" si="6"/>
        <v>3593.539385</v>
      </c>
      <c r="Z81" s="3">
        <f t="shared" si="7"/>
        <v>653.9</v>
      </c>
      <c r="AA81" s="45">
        <f t="shared" si="10"/>
        <v>5495.548837</v>
      </c>
      <c r="AB81" s="46">
        <f t="shared" si="11"/>
        <v>3.392314097</v>
      </c>
    </row>
    <row r="82">
      <c r="A82" s="1" t="s">
        <v>538</v>
      </c>
      <c r="B82" s="1" t="s">
        <v>539</v>
      </c>
      <c r="C82" s="1">
        <v>1535.0</v>
      </c>
      <c r="D82" s="1">
        <v>1515.0</v>
      </c>
      <c r="E82" s="1">
        <v>2800.0</v>
      </c>
      <c r="F82" s="1">
        <v>1600.0</v>
      </c>
      <c r="G82" s="1">
        <v>215.0</v>
      </c>
      <c r="H82" s="1">
        <v>60.0</v>
      </c>
      <c r="I82" s="1">
        <v>16.0</v>
      </c>
      <c r="J82" s="1">
        <v>40.0</v>
      </c>
      <c r="K82" s="1" t="s">
        <v>27</v>
      </c>
      <c r="L82" s="1" t="s">
        <v>56</v>
      </c>
      <c r="M82" s="1" t="s">
        <v>540</v>
      </c>
      <c r="N82" s="20" t="str">
        <f t="shared" si="12"/>
        <v>A</v>
      </c>
      <c r="O82" s="20" t="str">
        <f t="shared" si="13"/>
        <v>01</v>
      </c>
      <c r="P82" s="21" t="str">
        <f t="shared" si="14"/>
        <v>A</v>
      </c>
      <c r="Q82" s="22">
        <f>if(ISerror(value(P82)),sumif(axle!A:A,N82,axle!D:D),sumif(axle!A:A,N82,axle!C:C))</f>
        <v>7.5</v>
      </c>
      <c r="R82" s="24">
        <f>if(ISerror(value(P82)),sumif(axle!E:E,O82,axle!G:G),sumif(axle!E:E,O82,axle!F:F))</f>
        <v>3.909</v>
      </c>
      <c r="S82" s="24">
        <f>sumif(axle!H:H,P82,axle!I:I)</f>
        <v>2</v>
      </c>
      <c r="T82" s="24" t="str">
        <f>if(sumif(axle!H:H,P82,axle!J:J)=1,"LSD","")</f>
        <v/>
      </c>
      <c r="U82">
        <f t="shared" si="4"/>
        <v>1595</v>
      </c>
      <c r="V82">
        <f>sumif(engine!A:A,K82,engine!I:I)</f>
        <v>284</v>
      </c>
      <c r="W82">
        <f>sumif(trans!A:A,L82,trans!D:D)</f>
        <v>2.804</v>
      </c>
      <c r="X82" s="45">
        <f t="shared" si="5"/>
        <v>796.336</v>
      </c>
      <c r="Y82" s="45">
        <f t="shared" si="6"/>
        <v>3112.877424</v>
      </c>
      <c r="Z82" s="3">
        <f t="shared" si="7"/>
        <v>664.4</v>
      </c>
      <c r="AA82" s="45">
        <f t="shared" si="10"/>
        <v>4685.245972</v>
      </c>
      <c r="AB82" s="46">
        <f t="shared" si="11"/>
        <v>2.928278733</v>
      </c>
    </row>
    <row r="83">
      <c r="A83" s="1" t="s">
        <v>541</v>
      </c>
      <c r="B83" s="1" t="s">
        <v>542</v>
      </c>
      <c r="C83" s="1">
        <v>1535.0</v>
      </c>
      <c r="D83" s="1">
        <v>1515.0</v>
      </c>
      <c r="E83" s="1">
        <v>2800.0</v>
      </c>
      <c r="F83" s="1">
        <v>1680.0</v>
      </c>
      <c r="G83" s="1">
        <v>235.0</v>
      </c>
      <c r="H83" s="1">
        <v>45.0</v>
      </c>
      <c r="I83" s="1">
        <v>17.0</v>
      </c>
      <c r="J83" s="1">
        <v>40.0</v>
      </c>
      <c r="K83" s="1" t="s">
        <v>29</v>
      </c>
      <c r="L83" s="1" t="s">
        <v>56</v>
      </c>
      <c r="M83" s="1" t="s">
        <v>540</v>
      </c>
      <c r="N83" s="20" t="str">
        <f t="shared" si="12"/>
        <v>A</v>
      </c>
      <c r="O83" s="20" t="str">
        <f t="shared" si="13"/>
        <v>01</v>
      </c>
      <c r="P83" s="21" t="str">
        <f t="shared" si="14"/>
        <v>A</v>
      </c>
      <c r="Q83" s="22">
        <f>if(ISerror(value(P83)),sumif(axle!A:A,N83,axle!D:D),sumif(axle!A:A,N83,axle!C:C))</f>
        <v>7.5</v>
      </c>
      <c r="R83" s="24">
        <f>if(ISerror(value(P83)),sumif(axle!E:E,O83,axle!G:G),sumif(axle!E:E,O83,axle!F:F))</f>
        <v>3.909</v>
      </c>
      <c r="S83" s="24">
        <f>sumif(axle!H:H,P83,axle!I:I)</f>
        <v>2</v>
      </c>
      <c r="T83" s="24" t="str">
        <f>if(sumif(axle!H:H,P83,axle!J:J)=1,"LSD","")</f>
        <v/>
      </c>
      <c r="U83">
        <f t="shared" si="4"/>
        <v>1595</v>
      </c>
      <c r="V83">
        <f>sumif(engine!A:A,K83,engine!I:I)</f>
        <v>451</v>
      </c>
      <c r="W83">
        <f>sumif(trans!A:A,L83,trans!D:D)</f>
        <v>2.804</v>
      </c>
      <c r="X83" s="45">
        <f t="shared" si="5"/>
        <v>1264.604</v>
      </c>
      <c r="Y83" s="45">
        <f t="shared" si="6"/>
        <v>4943.337036</v>
      </c>
      <c r="Z83" s="3">
        <f t="shared" si="7"/>
        <v>643.3</v>
      </c>
      <c r="AA83" s="45">
        <f t="shared" si="10"/>
        <v>7684.341732</v>
      </c>
      <c r="AB83" s="46">
        <f t="shared" si="11"/>
        <v>4.574012936</v>
      </c>
    </row>
    <row r="84">
      <c r="A84" s="1" t="s">
        <v>543</v>
      </c>
      <c r="B84" s="1" t="s">
        <v>544</v>
      </c>
      <c r="C84" s="1">
        <v>1540.0</v>
      </c>
      <c r="D84" s="1">
        <v>1540.0</v>
      </c>
      <c r="E84" s="1">
        <v>2745.0</v>
      </c>
      <c r="F84" s="1">
        <v>1580.0</v>
      </c>
      <c r="G84" s="1">
        <v>225.0</v>
      </c>
      <c r="H84" s="1">
        <v>60.0</v>
      </c>
      <c r="I84" s="1">
        <v>17.0</v>
      </c>
      <c r="J84" s="1"/>
      <c r="K84" s="1" t="s">
        <v>50</v>
      </c>
      <c r="L84" s="1" t="s">
        <v>73</v>
      </c>
      <c r="N84" s="20" t="str">
        <f t="shared" si="12"/>
        <v/>
      </c>
      <c r="O84" s="20" t="str">
        <f t="shared" si="13"/>
        <v/>
      </c>
      <c r="P84" s="21" t="str">
        <f t="shared" si="14"/>
        <v/>
      </c>
      <c r="Q84" s="22">
        <f>if(ISerror(value(P84)),sumif(axle!A:A,N84,axle!D:D),sumif(axle!A:A,N84,axle!C:C))</f>
        <v>0</v>
      </c>
      <c r="R84" s="24">
        <f>if(ISerror(value(P84)),sumif(axle!E:E,O84,axle!G:G),sumif(axle!E:E,O84,axle!F:F))</f>
        <v>0</v>
      </c>
      <c r="S84" s="24">
        <f>sumif(axle!H:H,P84,axle!I:I)</f>
        <v>0</v>
      </c>
      <c r="T84" s="24" t="str">
        <f>if(sumif(axle!H:H,P84,axle!J:J)=1,"LSD","")</f>
        <v/>
      </c>
      <c r="U84" t="str">
        <f t="shared" si="4"/>
        <v/>
      </c>
      <c r="V84">
        <f>sumif(engine!A:A,K84,engine!I:I)</f>
        <v>335</v>
      </c>
      <c r="W84">
        <f>sumif(trans!A:A,L84,trans!D:D)</f>
        <v>3.54</v>
      </c>
      <c r="X84" s="45">
        <f t="shared" si="5"/>
        <v>1185.9</v>
      </c>
      <c r="Y84" s="45">
        <f t="shared" si="6"/>
        <v>0</v>
      </c>
      <c r="Z84" s="3">
        <f t="shared" si="7"/>
        <v>701.8</v>
      </c>
      <c r="AA84" s="45">
        <f t="shared" si="10"/>
        <v>0</v>
      </c>
      <c r="AB84" s="46">
        <f t="shared" si="11"/>
        <v>0</v>
      </c>
    </row>
    <row r="85">
      <c r="B85" s="1" t="s">
        <v>545</v>
      </c>
      <c r="C85" s="1">
        <v>1550.0</v>
      </c>
      <c r="D85" s="1">
        <v>1555.0</v>
      </c>
      <c r="E85" s="1"/>
      <c r="F85" s="1">
        <v>1890.0</v>
      </c>
      <c r="G85" s="1">
        <v>205.0</v>
      </c>
      <c r="H85" s="1">
        <v>70.0</v>
      </c>
      <c r="I85" s="1">
        <v>14.0</v>
      </c>
      <c r="J85" s="1"/>
      <c r="K85" s="1" t="s">
        <v>46</v>
      </c>
      <c r="L85" s="1" t="s">
        <v>56</v>
      </c>
      <c r="M85" s="4" t="s">
        <v>300</v>
      </c>
      <c r="N85" s="20" t="str">
        <f t="shared" si="12"/>
        <v>G</v>
      </c>
      <c r="O85" s="20" t="str">
        <f t="shared" si="13"/>
        <v>37</v>
      </c>
      <c r="P85" s="21" t="str">
        <f t="shared" si="14"/>
        <v>2</v>
      </c>
      <c r="Q85" s="22">
        <f>if(ISerror(value(P85)),sumif(axle!A:A,N85,axle!D:D),sumif(axle!A:A,N85,axle!C:C))</f>
        <v>8</v>
      </c>
      <c r="R85" s="24">
        <f>if(ISerror(value(P85)),sumif(axle!E:E,O85,axle!G:G),sumif(axle!E:E,O85,axle!F:F))</f>
        <v>3.583</v>
      </c>
      <c r="S85" s="24">
        <f>sumif(axle!H:H,P85,axle!I:I)</f>
        <v>2</v>
      </c>
      <c r="T85" s="24" t="str">
        <f>if(sumif(axle!H:H,P85,axle!J:J)=1,"LSD","")</f>
        <v/>
      </c>
      <c r="U85" t="str">
        <f t="shared" si="4"/>
        <v/>
      </c>
      <c r="V85">
        <f>sumif(engine!A:A,K85,engine!I:I)</f>
        <v>289</v>
      </c>
      <c r="W85">
        <f>sumif(trans!A:A,L85,trans!D:D)</f>
        <v>2.804</v>
      </c>
      <c r="X85" s="45">
        <f t="shared" si="5"/>
        <v>810.356</v>
      </c>
      <c r="Y85" s="45">
        <f t="shared" si="6"/>
        <v>2903.505548</v>
      </c>
      <c r="Z85" s="3">
        <f t="shared" si="7"/>
        <v>642.6</v>
      </c>
      <c r="AA85" s="45">
        <f t="shared" si="10"/>
        <v>4518.371534</v>
      </c>
      <c r="AB85" s="46">
        <f t="shared" si="11"/>
        <v>2.39067277</v>
      </c>
    </row>
    <row r="86">
      <c r="A86" s="1" t="s">
        <v>546</v>
      </c>
      <c r="B86" s="1" t="s">
        <v>547</v>
      </c>
      <c r="C86" s="1">
        <v>1560.0</v>
      </c>
      <c r="D86" s="1">
        <v>1550.0</v>
      </c>
      <c r="E86" s="1">
        <v>2860.0</v>
      </c>
      <c r="F86" s="1">
        <v>1760.0</v>
      </c>
      <c r="G86" s="1">
        <v>215.0</v>
      </c>
      <c r="H86" s="1">
        <v>65.0</v>
      </c>
      <c r="I86" s="1">
        <v>15.0</v>
      </c>
      <c r="J86" s="1"/>
      <c r="K86" s="1" t="s">
        <v>34</v>
      </c>
      <c r="L86" s="4" t="s">
        <v>56</v>
      </c>
      <c r="M86" s="1" t="s">
        <v>220</v>
      </c>
      <c r="N86" s="20" t="str">
        <f t="shared" si="12"/>
        <v>F</v>
      </c>
      <c r="O86" s="20" t="str">
        <f t="shared" si="13"/>
        <v>31</v>
      </c>
      <c r="P86" s="21" t="str">
        <f t="shared" si="14"/>
        <v>2</v>
      </c>
      <c r="Q86" s="22">
        <f>if(ISerror(value(P86)),sumif(axle!A:A,N86,axle!D:D),sumif(axle!A:A,N86,axle!C:C))</f>
        <v>7.5</v>
      </c>
      <c r="R86" s="24">
        <f>if(ISerror(value(P86)),sumif(axle!E:E,O86,axle!G:G),sumif(axle!E:E,O86,axle!F:F))</f>
        <v>3.909</v>
      </c>
      <c r="S86" s="24">
        <f>sumif(axle!H:H,P86,axle!I:I)</f>
        <v>2</v>
      </c>
      <c r="T86" s="24" t="str">
        <f>if(sumif(axle!H:H,P86,axle!J:J)=1,"LSD","")</f>
        <v/>
      </c>
      <c r="U86" t="str">
        <f t="shared" si="4"/>
        <v/>
      </c>
      <c r="V86">
        <f>sumif(engine!A:A,K86,engine!I:I)</f>
        <v>258</v>
      </c>
      <c r="W86">
        <f>sumif(trans!A:A,L86,trans!D:D)</f>
        <v>2.804</v>
      </c>
      <c r="X86" s="45">
        <f t="shared" si="5"/>
        <v>723.432</v>
      </c>
      <c r="Y86" s="45">
        <f t="shared" si="6"/>
        <v>2827.895688</v>
      </c>
      <c r="Z86" s="3">
        <f t="shared" si="7"/>
        <v>660.5</v>
      </c>
      <c r="AA86" s="45">
        <f t="shared" si="10"/>
        <v>4281.446916</v>
      </c>
      <c r="AB86" s="46">
        <f t="shared" si="11"/>
        <v>2.432640293</v>
      </c>
    </row>
    <row r="87">
      <c r="A87" s="1" t="s">
        <v>546</v>
      </c>
      <c r="B87" s="1" t="s">
        <v>547</v>
      </c>
      <c r="C87" s="1">
        <v>1560.0</v>
      </c>
      <c r="D87" s="1">
        <v>1550.0</v>
      </c>
      <c r="E87" s="1"/>
      <c r="F87" s="1">
        <v>1850.0</v>
      </c>
      <c r="G87" s="1">
        <v>215.0</v>
      </c>
      <c r="H87" s="1">
        <v>65.0</v>
      </c>
      <c r="I87" s="1">
        <v>15.0</v>
      </c>
      <c r="J87" s="1"/>
      <c r="K87" s="1" t="s">
        <v>34</v>
      </c>
      <c r="L87" s="4" t="s">
        <v>56</v>
      </c>
      <c r="M87" s="4" t="s">
        <v>220</v>
      </c>
      <c r="N87" s="20" t="str">
        <f t="shared" si="12"/>
        <v>F</v>
      </c>
      <c r="O87" s="20" t="str">
        <f t="shared" si="13"/>
        <v>31</v>
      </c>
      <c r="P87" s="21" t="str">
        <f t="shared" si="14"/>
        <v>2</v>
      </c>
      <c r="Q87" s="22">
        <f>if(ISerror(value(P87)),sumif(axle!A:A,N87,axle!D:D),sumif(axle!A:A,N87,axle!C:C))</f>
        <v>7.5</v>
      </c>
      <c r="R87" s="24">
        <f>if(ISerror(value(P87)),sumif(axle!E:E,O87,axle!G:G),sumif(axle!E:E,O87,axle!F:F))</f>
        <v>3.909</v>
      </c>
      <c r="S87" s="24">
        <f>sumif(axle!H:H,P87,axle!I:I)</f>
        <v>2</v>
      </c>
      <c r="T87" s="24" t="str">
        <f>if(sumif(axle!H:H,P87,axle!J:J)=1,"LSD","")</f>
        <v/>
      </c>
      <c r="U87" t="str">
        <f t="shared" si="4"/>
        <v/>
      </c>
      <c r="V87">
        <f>sumif(engine!A:A,K87,engine!I:I)</f>
        <v>258</v>
      </c>
      <c r="W87">
        <f>sumif(trans!A:A,L87,trans!D:D)</f>
        <v>2.804</v>
      </c>
      <c r="X87" s="45">
        <f t="shared" si="5"/>
        <v>723.432</v>
      </c>
      <c r="Y87" s="45">
        <f t="shared" si="6"/>
        <v>2827.895688</v>
      </c>
      <c r="Z87" s="3">
        <f t="shared" si="7"/>
        <v>660.5</v>
      </c>
      <c r="AA87" s="45">
        <f t="shared" si="10"/>
        <v>4281.446916</v>
      </c>
      <c r="AB87" s="46">
        <f t="shared" si="11"/>
        <v>2.31429563</v>
      </c>
    </row>
    <row r="88">
      <c r="A88" s="1" t="s">
        <v>548</v>
      </c>
      <c r="B88" s="1" t="s">
        <v>549</v>
      </c>
      <c r="C88" s="1">
        <v>1575.0</v>
      </c>
      <c r="D88" s="1">
        <v>1575.0</v>
      </c>
      <c r="E88" s="1">
        <v>2850.0</v>
      </c>
      <c r="F88" s="1">
        <v>1800.0</v>
      </c>
      <c r="G88" s="1">
        <v>225.0</v>
      </c>
      <c r="H88" s="1">
        <v>60.0</v>
      </c>
      <c r="I88" s="1">
        <v>16.0</v>
      </c>
      <c r="J88" s="1"/>
      <c r="K88" s="1" t="s">
        <v>23</v>
      </c>
      <c r="L88" s="1" t="s">
        <v>67</v>
      </c>
      <c r="N88" s="20" t="str">
        <f t="shared" si="12"/>
        <v/>
      </c>
      <c r="O88" s="20" t="str">
        <f t="shared" si="13"/>
        <v/>
      </c>
      <c r="P88" s="21" t="str">
        <f t="shared" si="14"/>
        <v/>
      </c>
      <c r="Q88" s="22">
        <f>if(ISerror(value(P88)),sumif(axle!A:A,N88,axle!D:D),sumif(axle!A:A,N88,axle!C:C))</f>
        <v>0</v>
      </c>
      <c r="R88" s="4">
        <v>3.266</v>
      </c>
      <c r="S88" s="24">
        <f>sumif(axle!H:H,P88,axle!I:I)</f>
        <v>0</v>
      </c>
      <c r="T88" s="24" t="str">
        <f>if(sumif(axle!H:H,P88,axle!J:J)=1,"LSD","")</f>
        <v/>
      </c>
      <c r="U88" t="str">
        <f t="shared" si="4"/>
        <v/>
      </c>
      <c r="V88">
        <f>sumif(engine!A:A,K88,engine!I:I)</f>
        <v>402</v>
      </c>
      <c r="W88">
        <f>sumif(trans!A:A,L88,trans!D:D)</f>
        <v>3.357</v>
      </c>
      <c r="X88" s="45">
        <f t="shared" si="5"/>
        <v>1349.514</v>
      </c>
      <c r="Y88" s="45">
        <f t="shared" si="6"/>
        <v>4407.512724</v>
      </c>
      <c r="Z88" s="3">
        <f t="shared" si="7"/>
        <v>676.4</v>
      </c>
      <c r="AA88" s="45">
        <f t="shared" si="10"/>
        <v>6516.133536</v>
      </c>
      <c r="AB88" s="46">
        <f t="shared" si="11"/>
        <v>3.620074187</v>
      </c>
    </row>
    <row r="89">
      <c r="A89" s="1" t="s">
        <v>550</v>
      </c>
      <c r="B89" s="1" t="s">
        <v>551</v>
      </c>
      <c r="C89" s="1">
        <v>1575.0</v>
      </c>
      <c r="D89" s="1">
        <v>1575.0</v>
      </c>
      <c r="E89" s="1">
        <v>2925.0</v>
      </c>
      <c r="F89" s="1">
        <v>1850.0</v>
      </c>
      <c r="G89" s="1">
        <v>225.0</v>
      </c>
      <c r="H89" s="1">
        <v>55.0</v>
      </c>
      <c r="I89" s="1">
        <v>17.0</v>
      </c>
      <c r="J89" s="1"/>
      <c r="K89" s="1" t="s">
        <v>42</v>
      </c>
      <c r="L89" s="1" t="s">
        <v>72</v>
      </c>
      <c r="N89" s="20" t="str">
        <f t="shared" si="12"/>
        <v/>
      </c>
      <c r="O89" s="20" t="str">
        <f t="shared" si="13"/>
        <v/>
      </c>
      <c r="P89" s="21" t="str">
        <f t="shared" si="14"/>
        <v/>
      </c>
      <c r="Q89" s="22">
        <f>if(B89&lt;&gt;"",if(ISerror(value(P89)),sumif(axle!A:A,N89,axle!D:D),sumif(axle!A:A,N89,axle!C:C)),"")</f>
        <v>0</v>
      </c>
      <c r="R89" s="4">
        <v>3.615</v>
      </c>
      <c r="S89" s="24">
        <f>if(B89&lt;&gt;"",sumif(axle!H:H,P89,axle!I:I),"")</f>
        <v>0</v>
      </c>
      <c r="T89" s="24" t="str">
        <f>if(sumif(axle!H:H,P89,axle!J:J)=1,"LSD","")</f>
        <v/>
      </c>
      <c r="U89" t="str">
        <f t="shared" si="4"/>
        <v/>
      </c>
      <c r="V89">
        <f>sumif(engine!A:A,K89,engine!I:I)</f>
        <v>430</v>
      </c>
      <c r="W89">
        <f>sumif(trans!A:A,L89,trans!D:D)</f>
        <v>3.296</v>
      </c>
      <c r="X89" s="45">
        <f t="shared" si="5"/>
        <v>1417.28</v>
      </c>
      <c r="Y89" s="45">
        <f t="shared" si="6"/>
        <v>5123.4672</v>
      </c>
      <c r="Z89" s="3">
        <f t="shared" si="7"/>
        <v>679.3</v>
      </c>
      <c r="AA89" s="45">
        <f t="shared" si="10"/>
        <v>7542.274695</v>
      </c>
      <c r="AB89" s="46">
        <f t="shared" si="11"/>
        <v>4.07690524</v>
      </c>
    </row>
    <row r="90">
      <c r="A90" s="1" t="s">
        <v>550</v>
      </c>
      <c r="B90" s="1" t="s">
        <v>552</v>
      </c>
      <c r="C90" s="1">
        <v>1575.0</v>
      </c>
      <c r="D90" s="1">
        <v>1575.0</v>
      </c>
      <c r="E90" s="1">
        <v>2925.0</v>
      </c>
      <c r="F90" s="1">
        <v>1850.0</v>
      </c>
      <c r="G90" s="1">
        <v>225.0</v>
      </c>
      <c r="H90" s="1">
        <v>55.0</v>
      </c>
      <c r="I90" s="1">
        <v>17.0</v>
      </c>
      <c r="J90" s="1"/>
      <c r="K90" s="1" t="s">
        <v>42</v>
      </c>
      <c r="L90" s="1" t="s">
        <v>67</v>
      </c>
      <c r="N90" s="20" t="str">
        <f t="shared" si="12"/>
        <v/>
      </c>
      <c r="O90" s="20" t="str">
        <f t="shared" si="13"/>
        <v/>
      </c>
      <c r="P90" s="21" t="str">
        <f t="shared" si="14"/>
        <v/>
      </c>
      <c r="Q90" s="22">
        <f>if(B90&lt;&gt;"",if(ISerror(value(P90)),sumif(axle!A:A,N90,axle!D:D),sumif(axle!A:A,N90,axle!C:C)),"")</f>
        <v>0</v>
      </c>
      <c r="R90" s="4">
        <v>3.266</v>
      </c>
      <c r="S90" s="24">
        <f>if(B90&lt;&gt;"",sumif(axle!H:H,P90,axle!I:I),"")</f>
        <v>0</v>
      </c>
      <c r="T90" s="24" t="str">
        <f>if(sumif(axle!H:H,P90,axle!J:J)=1,"LSD","")</f>
        <v/>
      </c>
      <c r="U90" t="str">
        <f t="shared" si="4"/>
        <v/>
      </c>
      <c r="V90">
        <f>sumif(engine!A:A,K90,engine!I:I)</f>
        <v>430</v>
      </c>
      <c r="W90">
        <f>sumif(trans!A:A,L90,trans!D:D)</f>
        <v>3.357</v>
      </c>
      <c r="X90" s="45">
        <f t="shared" si="5"/>
        <v>1443.51</v>
      </c>
      <c r="Y90" s="45">
        <f t="shared" si="6"/>
        <v>4714.50366</v>
      </c>
      <c r="Z90" s="3">
        <f t="shared" si="7"/>
        <v>679.3</v>
      </c>
      <c r="AA90" s="45">
        <f t="shared" si="10"/>
        <v>6940.23798</v>
      </c>
      <c r="AB90" s="46">
        <f t="shared" si="11"/>
        <v>3.751479989</v>
      </c>
    </row>
    <row r="91">
      <c r="A91" s="1" t="s">
        <v>476</v>
      </c>
      <c r="B91" s="1" t="s">
        <v>553</v>
      </c>
      <c r="E91" s="4">
        <v>2680.0</v>
      </c>
      <c r="K91" s="1" t="s">
        <v>25</v>
      </c>
      <c r="L91" s="4" t="s">
        <v>70</v>
      </c>
      <c r="M91" s="1" t="s">
        <v>200</v>
      </c>
      <c r="N91" s="20" t="str">
        <f t="shared" si="12"/>
        <v>F</v>
      </c>
      <c r="O91" s="20" t="str">
        <f t="shared" si="13"/>
        <v>30</v>
      </c>
      <c r="P91" s="21" t="str">
        <f t="shared" si="14"/>
        <v>2</v>
      </c>
      <c r="Q91" s="22">
        <f>if(B91&lt;&gt;"",if(ISerror(value(P91)),sumif(axle!A:A,N91,axle!D:D),sumif(axle!A:A,N91,axle!C:C)),"")</f>
        <v>7.5</v>
      </c>
      <c r="R91" s="24">
        <f>if(B91&lt;&gt;"",if(ISerror(value(P91)),sumif(axle!E:E,O91,axle!G:G),sumif(axle!E:E,O91,axle!F:F)),"")</f>
        <v>3.727</v>
      </c>
      <c r="S91" s="24">
        <f>if(B91&lt;&gt;"",sumif(axle!H:H,P91,axle!I:I),"")</f>
        <v>2</v>
      </c>
      <c r="T91" s="24" t="str">
        <f>if(sumif(axle!H:H,P91,axle!J:J)=1,"LSD","")</f>
        <v/>
      </c>
      <c r="U91" t="str">
        <f t="shared" si="4"/>
        <v/>
      </c>
      <c r="V91">
        <f>sumif(engine!A:A,K91,engine!I:I)</f>
        <v>174</v>
      </c>
      <c r="W91">
        <f>sumif(trans!A:A,L91,trans!D:D)</f>
        <v>3.566</v>
      </c>
      <c r="X91" s="45">
        <f t="shared" si="5"/>
        <v>620.484</v>
      </c>
      <c r="Y91" s="45">
        <f t="shared" si="6"/>
        <v>2312.543868</v>
      </c>
      <c r="Z91" s="3">
        <f t="shared" si="7"/>
        <v>0</v>
      </c>
      <c r="AA91" s="45" t="str">
        <f t="shared" si="10"/>
        <v/>
      </c>
      <c r="AB91" s="46" t="str">
        <f t="shared" si="11"/>
        <v/>
      </c>
    </row>
    <row r="92">
      <c r="A92" s="1" t="s">
        <v>476</v>
      </c>
      <c r="B92" s="1" t="s">
        <v>554</v>
      </c>
      <c r="E92" s="4">
        <v>2680.0</v>
      </c>
      <c r="K92" s="1" t="s">
        <v>555</v>
      </c>
      <c r="L92" s="4" t="s">
        <v>71</v>
      </c>
      <c r="M92" s="1" t="s">
        <v>200</v>
      </c>
      <c r="N92" s="20" t="str">
        <f t="shared" si="12"/>
        <v>F</v>
      </c>
      <c r="O92" s="20" t="str">
        <f t="shared" si="13"/>
        <v>30</v>
      </c>
      <c r="P92" s="21" t="str">
        <f t="shared" si="14"/>
        <v>2</v>
      </c>
      <c r="Q92" s="22">
        <f>if(B92&lt;&gt;"",if(ISerror(value(P92)),sumif(axle!A:A,N92,axle!D:D),sumif(axle!A:A,N92,axle!C:C)),"")</f>
        <v>7.5</v>
      </c>
      <c r="R92" s="24">
        <f>if(B92&lt;&gt;"",if(ISerror(value(P92)),sumif(axle!E:E,O92,axle!G:G),sumif(axle!E:E,O92,axle!F:F)),"")</f>
        <v>3.727</v>
      </c>
      <c r="S92" s="24">
        <f>if(B92&lt;&gt;"",sumif(axle!H:H,P92,axle!I:I),"")</f>
        <v>2</v>
      </c>
      <c r="T92" s="24" t="str">
        <f>if(sumif(axle!H:H,P92,axle!J:J)=1,"LSD","")</f>
        <v/>
      </c>
      <c r="U92" t="str">
        <f t="shared" si="4"/>
        <v/>
      </c>
      <c r="V92">
        <f>sumif(engine!A:A,K92,engine!I:I)</f>
        <v>0</v>
      </c>
      <c r="W92">
        <f>sumif(trans!A:A,L92,trans!D:D)</f>
        <v>3.285</v>
      </c>
      <c r="X92" s="45">
        <f t="shared" si="5"/>
        <v>0</v>
      </c>
      <c r="Y92" s="45">
        <f t="shared" si="6"/>
        <v>0</v>
      </c>
      <c r="Z92" s="3">
        <f t="shared" si="7"/>
        <v>0</v>
      </c>
      <c r="AA92" s="45" t="str">
        <f t="shared" si="10"/>
        <v/>
      </c>
      <c r="AB92" s="46" t="str">
        <f t="shared" si="11"/>
        <v/>
      </c>
    </row>
    <row r="93">
      <c r="A93" s="1" t="s">
        <v>556</v>
      </c>
      <c r="E93" s="1">
        <v>2748.0</v>
      </c>
      <c r="F93" s="1">
        <v>1925.0</v>
      </c>
      <c r="K93" s="1" t="s">
        <v>49</v>
      </c>
      <c r="L93" s="1" t="s">
        <v>73</v>
      </c>
      <c r="N93" s="20" t="str">
        <f t="shared" si="12"/>
        <v/>
      </c>
      <c r="O93" s="20" t="str">
        <f t="shared" si="13"/>
        <v/>
      </c>
      <c r="P93" s="21" t="str">
        <f t="shared" si="14"/>
        <v/>
      </c>
      <c r="Q93" s="22">
        <f>if(ISerror(value(P93)),sumif(axle!A:A,N93,axle!D:D),sumif(axle!A:A,N93,axle!C:C))</f>
        <v>0</v>
      </c>
      <c r="R93" s="24">
        <f>if(ISerror(value(P93)),sumif(axle!E:E,O93,axle!G:G),sumif(axle!E:E,O93,axle!F:F))</f>
        <v>0</v>
      </c>
      <c r="S93" s="24">
        <f>sumif(axle!H:H,P93,axle!I:I)</f>
        <v>0</v>
      </c>
      <c r="T93" s="24" t="str">
        <f>if(sumif(axle!H:H,P93,axle!J:J)=1,"LSD","")</f>
        <v/>
      </c>
      <c r="U93" t="str">
        <f t="shared" si="4"/>
        <v/>
      </c>
      <c r="V93">
        <f>sumif(engine!A:A,K93,engine!I:I)</f>
        <v>304</v>
      </c>
      <c r="W93">
        <f>sumif(trans!A:A,L93,trans!D:D)</f>
        <v>3.54</v>
      </c>
      <c r="X93" s="45">
        <f t="shared" si="5"/>
        <v>1076.16</v>
      </c>
      <c r="Y93" s="45">
        <f t="shared" si="6"/>
        <v>0</v>
      </c>
      <c r="Z93" s="3">
        <f t="shared" si="7"/>
        <v>0</v>
      </c>
      <c r="AA93" s="45" t="str">
        <f t="shared" si="10"/>
        <v/>
      </c>
      <c r="AB93" s="46">
        <f t="shared" si="11"/>
        <v>0</v>
      </c>
    </row>
    <row r="94">
      <c r="B94" s="1" t="s">
        <v>557</v>
      </c>
      <c r="C94" s="1"/>
      <c r="D94" s="1"/>
      <c r="E94" s="1">
        <v>2780.0</v>
      </c>
      <c r="F94" s="1">
        <v>1460.0</v>
      </c>
      <c r="G94" s="1">
        <v>195.0</v>
      </c>
      <c r="H94" s="1">
        <v>65.0</v>
      </c>
      <c r="I94" s="1">
        <v>15.0</v>
      </c>
      <c r="J94" s="1"/>
      <c r="K94" s="1" t="s">
        <v>15</v>
      </c>
      <c r="L94" s="1" t="s">
        <v>56</v>
      </c>
      <c r="M94" s="1" t="s">
        <v>558</v>
      </c>
      <c r="N94" s="20" t="str">
        <f t="shared" si="12"/>
        <v>A</v>
      </c>
      <c r="O94" s="20" t="str">
        <f t="shared" si="13"/>
        <v>03</v>
      </c>
      <c r="P94" s="21" t="str">
        <f t="shared" si="14"/>
        <v>A</v>
      </c>
      <c r="Q94" s="22">
        <f>if(ISerror(value(P94)),sumif(axle!A:A,N94,axle!D:D),sumif(axle!A:A,N94,axle!C:C))</f>
        <v>7.5</v>
      </c>
      <c r="R94" s="24">
        <f>if(ISerror(value(P94)),sumif(axle!E:E,O94,axle!G:G),sumif(axle!E:E,O94,axle!F:F))</f>
        <v>4.1</v>
      </c>
      <c r="S94" s="24">
        <f>sumif(axle!H:H,P94,axle!I:I)</f>
        <v>2</v>
      </c>
      <c r="T94" s="24" t="str">
        <f>if(sumif(axle!H:H,P94,axle!J:J)=1,"LSD","")</f>
        <v/>
      </c>
      <c r="U94" t="str">
        <f t="shared" si="4"/>
        <v/>
      </c>
      <c r="V94">
        <f>sumif(engine!A:A,K94,engine!I:I)</f>
        <v>250</v>
      </c>
      <c r="W94">
        <f>sumif(trans!A:A,L94,trans!D:D)</f>
        <v>2.804</v>
      </c>
      <c r="X94" s="45">
        <f t="shared" si="5"/>
        <v>701</v>
      </c>
      <c r="Y94" s="45">
        <f t="shared" si="6"/>
        <v>2874.1</v>
      </c>
      <c r="Z94" s="3">
        <f t="shared" si="7"/>
        <v>634.5</v>
      </c>
      <c r="AA94" s="45">
        <f t="shared" si="10"/>
        <v>4529.708432</v>
      </c>
      <c r="AB94" s="46">
        <f t="shared" si="11"/>
        <v>3.102540022</v>
      </c>
    </row>
    <row r="95">
      <c r="A95" s="1" t="s">
        <v>559</v>
      </c>
      <c r="B95" s="1" t="s">
        <v>560</v>
      </c>
      <c r="K95" s="1" t="s">
        <v>25</v>
      </c>
      <c r="M95" s="1" t="s">
        <v>200</v>
      </c>
      <c r="N95" s="20" t="str">
        <f t="shared" si="12"/>
        <v>F</v>
      </c>
      <c r="O95" s="20" t="str">
        <f t="shared" si="13"/>
        <v>30</v>
      </c>
      <c r="P95" s="21" t="str">
        <f t="shared" si="14"/>
        <v>2</v>
      </c>
      <c r="Q95" s="22">
        <f>if(B95&lt;&gt;"",if(ISerror(value(P95)),sumif(axle!A:A,N95,axle!D:D),sumif(axle!A:A,N95,axle!C:C)),"")</f>
        <v>7.5</v>
      </c>
      <c r="R95" s="24">
        <f>if(B95&lt;&gt;"",if(ISerror(value(P95)),sumif(axle!E:E,O95,axle!G:G),sumif(axle!E:E,O95,axle!F:F)),"")</f>
        <v>3.727</v>
      </c>
      <c r="S95" s="24">
        <f>if(B95&lt;&gt;"",sumif(axle!H:H,P95,axle!I:I),"")</f>
        <v>2</v>
      </c>
      <c r="T95" s="24" t="str">
        <f>if(sumif(axle!H:H,P95,axle!J:J)=1,"LSD","")</f>
        <v/>
      </c>
      <c r="U95" t="str">
        <f t="shared" si="4"/>
        <v/>
      </c>
      <c r="V95">
        <f>sumif(engine!A:A,K95,engine!I:I)</f>
        <v>174</v>
      </c>
      <c r="W95">
        <f>sumif(trans!A:A,L95,trans!D:D)</f>
        <v>0</v>
      </c>
      <c r="X95" s="45">
        <f t="shared" si="5"/>
        <v>0</v>
      </c>
      <c r="Y95" s="45">
        <f t="shared" si="6"/>
        <v>0</v>
      </c>
      <c r="Z95" s="3">
        <f t="shared" si="7"/>
        <v>0</v>
      </c>
      <c r="AA95" s="45"/>
    </row>
    <row r="96">
      <c r="A96" s="1" t="s">
        <v>559</v>
      </c>
      <c r="B96" s="6" t="s">
        <v>169</v>
      </c>
      <c r="E96" s="1"/>
      <c r="F96" s="1">
        <v>1458.0</v>
      </c>
      <c r="K96" s="1" t="s">
        <v>44</v>
      </c>
      <c r="L96" s="4" t="s">
        <v>561</v>
      </c>
      <c r="M96" s="1" t="s">
        <v>170</v>
      </c>
      <c r="N96" s="20" t="str">
        <f t="shared" si="12"/>
        <v>E</v>
      </c>
      <c r="O96" s="20" t="str">
        <f t="shared" si="13"/>
        <v>31</v>
      </c>
      <c r="P96" s="21" t="str">
        <f t="shared" si="14"/>
        <v>2</v>
      </c>
      <c r="Q96" s="22">
        <f>if(ISerror(value(P96)),sumif(axle!A:A,N96,axle!D:D),sumif(axle!A:A,N96,axle!C:C))</f>
        <v>7.1</v>
      </c>
      <c r="R96" s="24">
        <f>if(ISerror(value(P96)),sumif(axle!E:E,O96,axle!G:G),sumif(axle!E:E,O96,axle!F:F))</f>
        <v>3.909</v>
      </c>
      <c r="S96" s="24">
        <f>sumif(axle!H:H,P96,axle!I:I)</f>
        <v>2</v>
      </c>
      <c r="T96" s="24" t="str">
        <f>if(sumif(axle!H:H,P96,axle!J:J)=1,"LSD","")</f>
        <v/>
      </c>
      <c r="U96" t="str">
        <f t="shared" si="4"/>
        <v/>
      </c>
      <c r="V96">
        <f>sumif(engine!A:A,K96,engine!I:I)</f>
        <v>230</v>
      </c>
      <c r="W96">
        <f>sumif(trans!A:A,L96,trans!D:D)</f>
        <v>0</v>
      </c>
      <c r="X96" s="45">
        <f t="shared" si="5"/>
        <v>0</v>
      </c>
      <c r="Y96" s="45">
        <f t="shared" si="6"/>
        <v>0</v>
      </c>
      <c r="Z96" s="3">
        <f t="shared" si="7"/>
        <v>0</v>
      </c>
      <c r="AA96" s="45" t="str">
        <f t="shared" ref="AA96:AA152" si="15">if(Z96&gt;0,Y96*1000/Z96,"")</f>
        <v/>
      </c>
      <c r="AB96" s="46">
        <f t="shared" ref="AB96:AB152" si="16">if(F96,AA96/F96,"")</f>
        <v>0</v>
      </c>
    </row>
    <row r="97">
      <c r="A97" s="1" t="s">
        <v>562</v>
      </c>
      <c r="B97" s="1" t="s">
        <v>563</v>
      </c>
      <c r="K97" s="1" t="s">
        <v>35</v>
      </c>
      <c r="M97" s="4" t="s">
        <v>173</v>
      </c>
      <c r="N97" s="20" t="str">
        <f t="shared" si="12"/>
        <v>E</v>
      </c>
      <c r="O97" s="20" t="str">
        <f t="shared" si="13"/>
        <v>29</v>
      </c>
      <c r="P97" s="21" t="str">
        <f t="shared" si="14"/>
        <v>2</v>
      </c>
      <c r="Q97" s="22">
        <f>if(B97&lt;&gt;"",if(ISerror(value(P97)),sumif(axle!A:A,N97,axle!D:D),sumif(axle!A:A,N97,axle!C:C)),"")</f>
        <v>7.1</v>
      </c>
      <c r="R97" s="24">
        <f>if(B97&lt;&gt;"",if(ISerror(value(P97)),sumif(axle!E:E,O97,axle!G:G),sumif(axle!E:E,O97,axle!F:F)),"")</f>
        <v>4.1</v>
      </c>
      <c r="S97" s="24">
        <f>if(B97&lt;&gt;"",sumif(axle!H:H,P97,axle!I:I),"")</f>
        <v>2</v>
      </c>
      <c r="T97" s="24" t="str">
        <f>if(sumif(axle!H:H,P97,axle!J:J)=1,"LSD","")</f>
        <v/>
      </c>
      <c r="U97" t="str">
        <f t="shared" si="4"/>
        <v/>
      </c>
      <c r="V97">
        <f>sumif(engine!A:A,K97,engine!I:I)</f>
        <v>186</v>
      </c>
      <c r="W97">
        <f>sumif(trans!A:A,L97,trans!D:D)</f>
        <v>0</v>
      </c>
      <c r="X97" s="45">
        <f t="shared" si="5"/>
        <v>0</v>
      </c>
      <c r="Y97" s="45">
        <f t="shared" si="6"/>
        <v>0</v>
      </c>
      <c r="Z97" s="3">
        <f t="shared" si="7"/>
        <v>0</v>
      </c>
      <c r="AA97" s="45" t="str">
        <f t="shared" si="15"/>
        <v/>
      </c>
      <c r="AB97" s="46" t="str">
        <f t="shared" si="16"/>
        <v/>
      </c>
    </row>
    <row r="98">
      <c r="A98" s="1" t="s">
        <v>562</v>
      </c>
      <c r="B98" s="1" t="s">
        <v>564</v>
      </c>
      <c r="K98" s="1" t="s">
        <v>35</v>
      </c>
      <c r="M98" s="4" t="s">
        <v>466</v>
      </c>
      <c r="N98" s="20" t="str">
        <f t="shared" si="12"/>
        <v>E</v>
      </c>
      <c r="O98" s="20" t="str">
        <f t="shared" si="13"/>
        <v>28</v>
      </c>
      <c r="P98" s="21" t="str">
        <f t="shared" si="14"/>
        <v>2</v>
      </c>
      <c r="Q98" s="22">
        <f>if(B98&lt;&gt;"",if(ISerror(value(P98)),sumif(axle!A:A,N98,axle!D:D),sumif(axle!A:A,N98,axle!C:C)),"")</f>
        <v>7.1</v>
      </c>
      <c r="R98" s="24">
        <f>if(B98&lt;&gt;"",if(ISerror(value(P98)),sumif(axle!E:E,O98,axle!G:G),sumif(axle!E:E,O98,axle!F:F)),"")</f>
        <v>4.3</v>
      </c>
      <c r="S98" s="24">
        <f>if(B98&lt;&gt;"",sumif(axle!H:H,P98,axle!I:I),"")</f>
        <v>2</v>
      </c>
      <c r="T98" s="24" t="str">
        <f>if(sumif(axle!H:H,P98,axle!J:J)=1,"LSD","")</f>
        <v/>
      </c>
      <c r="U98" t="str">
        <f t="shared" si="4"/>
        <v/>
      </c>
      <c r="V98">
        <f>sumif(engine!A:A,K98,engine!I:I)</f>
        <v>186</v>
      </c>
      <c r="W98">
        <f>sumif(trans!A:A,L98,trans!D:D)</f>
        <v>0</v>
      </c>
      <c r="X98" s="45">
        <f t="shared" si="5"/>
        <v>0</v>
      </c>
      <c r="Y98" s="45">
        <f t="shared" si="6"/>
        <v>0</v>
      </c>
      <c r="Z98" s="3">
        <f t="shared" si="7"/>
        <v>0</v>
      </c>
      <c r="AA98" s="45" t="str">
        <f t="shared" si="15"/>
        <v/>
      </c>
      <c r="AB98" s="46" t="str">
        <f t="shared" si="16"/>
        <v/>
      </c>
    </row>
    <row r="99">
      <c r="B99" s="1" t="s">
        <v>565</v>
      </c>
      <c r="K99" s="1" t="s">
        <v>566</v>
      </c>
      <c r="L99" s="1" t="s">
        <v>567</v>
      </c>
      <c r="M99" s="1" t="s">
        <v>568</v>
      </c>
      <c r="N99" s="20" t="str">
        <f t="shared" si="12"/>
        <v>A</v>
      </c>
      <c r="O99" s="20" t="str">
        <f t="shared" si="13"/>
        <v>04</v>
      </c>
      <c r="P99" s="21" t="str">
        <f t="shared" si="14"/>
        <v>B</v>
      </c>
      <c r="Q99" s="22">
        <f>if(ISerror(value(P99)),sumif(axle!A:A,N99,axle!D:D),sumif(axle!A:A,N99,axle!C:C))</f>
        <v>7.5</v>
      </c>
      <c r="R99" s="24">
        <f>if(ISerror(value(P99)),sumif(axle!E:E,O99,axle!G:G),sumif(axle!E:E,O99,axle!F:F))</f>
        <v>4.1</v>
      </c>
      <c r="S99" s="24">
        <f>sumif(axle!H:H,P99,axle!I:I)</f>
        <v>4</v>
      </c>
      <c r="T99" s="24" t="str">
        <f>if(sumif(axle!H:H,P99,axle!J:J)=1,"LSD","")</f>
        <v/>
      </c>
      <c r="U99" t="str">
        <f t="shared" si="4"/>
        <v/>
      </c>
      <c r="V99">
        <f>sumif(engine!A:A,K99,engine!I:I)</f>
        <v>0</v>
      </c>
      <c r="W99">
        <f>sumif(trans!A:A,L99,trans!D:D)</f>
        <v>0</v>
      </c>
      <c r="X99" s="45">
        <f t="shared" si="5"/>
        <v>0</v>
      </c>
      <c r="Y99" s="45">
        <f t="shared" si="6"/>
        <v>0</v>
      </c>
      <c r="Z99" s="3">
        <f t="shared" si="7"/>
        <v>0</v>
      </c>
      <c r="AA99" s="45" t="str">
        <f t="shared" si="15"/>
        <v/>
      </c>
      <c r="AB99" s="46" t="str">
        <f t="shared" si="16"/>
        <v/>
      </c>
    </row>
    <row r="100">
      <c r="B100" s="1" t="s">
        <v>569</v>
      </c>
      <c r="K100" s="1" t="s">
        <v>570</v>
      </c>
      <c r="L100" s="1" t="s">
        <v>571</v>
      </c>
      <c r="M100" s="1" t="s">
        <v>572</v>
      </c>
      <c r="N100" s="20" t="str">
        <f t="shared" si="12"/>
        <v>K</v>
      </c>
      <c r="O100" s="20" t="str">
        <f t="shared" si="13"/>
        <v>29</v>
      </c>
      <c r="P100" s="21" t="str">
        <f t="shared" si="14"/>
        <v>2</v>
      </c>
      <c r="Q100" s="22">
        <f>if(ISerror(value(P100)),sumif(axle!A:A,N100,axle!D:D),sumif(axle!A:A,N100,axle!C:C))</f>
        <v>9.5</v>
      </c>
      <c r="R100" s="24">
        <f>if(ISerror(value(P100)),sumif(axle!E:E,O100,axle!G:G),sumif(axle!E:E,O100,axle!F:F))</f>
        <v>4.1</v>
      </c>
      <c r="S100" s="24">
        <f>sumif(axle!H:H,P100,axle!I:I)</f>
        <v>2</v>
      </c>
      <c r="T100" s="24" t="str">
        <f>if(sumif(axle!H:H,P100,axle!J:J)=1,"LSD","")</f>
        <v/>
      </c>
      <c r="U100" t="str">
        <f t="shared" si="4"/>
        <v/>
      </c>
      <c r="V100">
        <f>sumif(engine!A:A,K100,engine!I:I)</f>
        <v>0</v>
      </c>
      <c r="W100">
        <f>sumif(trans!A:A,L100,trans!D:D)</f>
        <v>0</v>
      </c>
      <c r="X100" s="45">
        <f t="shared" si="5"/>
        <v>0</v>
      </c>
      <c r="Y100" s="45">
        <f t="shared" si="6"/>
        <v>0</v>
      </c>
      <c r="Z100" s="3">
        <f t="shared" si="7"/>
        <v>0</v>
      </c>
      <c r="AA100" s="45" t="str">
        <f t="shared" si="15"/>
        <v/>
      </c>
      <c r="AB100" s="46" t="str">
        <f t="shared" si="16"/>
        <v/>
      </c>
    </row>
    <row r="101">
      <c r="B101" s="1" t="s">
        <v>573</v>
      </c>
      <c r="C101" s="1">
        <v>1350.0</v>
      </c>
      <c r="D101" s="1">
        <v>1350.0</v>
      </c>
      <c r="E101" s="1">
        <v>2520.0</v>
      </c>
      <c r="K101" s="1" t="s">
        <v>574</v>
      </c>
      <c r="L101" s="1" t="s">
        <v>575</v>
      </c>
      <c r="M101" s="1" t="s">
        <v>155</v>
      </c>
      <c r="N101" s="20" t="str">
        <f t="shared" si="12"/>
        <v>T</v>
      </c>
      <c r="O101" s="20" t="str">
        <f t="shared" si="13"/>
        <v>29</v>
      </c>
      <c r="P101" s="21" t="str">
        <f t="shared" si="14"/>
        <v>2</v>
      </c>
      <c r="Q101" s="22">
        <f>if(B101&lt;&gt;"",if(ISerror(value(P101)),sumif(axle!A:A,N101,axle!D:D),sumif(axle!A:A,N101,axle!C:C)),"")</f>
        <v>6.7</v>
      </c>
      <c r="R101" s="24">
        <f>if(ISerror(value(P101)),sumif(axle!E:E,O101,axle!G:G),sumif(axle!E:E,O101,axle!F:F))</f>
        <v>4.1</v>
      </c>
      <c r="S101" s="24">
        <f>sumif(axle!H:H,P101,axle!I:I)</f>
        <v>2</v>
      </c>
      <c r="T101" s="24" t="str">
        <f>if(sumif(axle!H:H,P101,axle!J:J)=1,"LSD","")</f>
        <v/>
      </c>
      <c r="U101" t="str">
        <f t="shared" si="4"/>
        <v/>
      </c>
      <c r="V101">
        <f>sumif(engine!A:A,K101,engine!I:I)</f>
        <v>0</v>
      </c>
      <c r="W101">
        <f>sumif(trans!A:A,L101,trans!D:D)</f>
        <v>0</v>
      </c>
      <c r="X101" s="45">
        <f t="shared" si="5"/>
        <v>0</v>
      </c>
      <c r="Y101" s="45">
        <f t="shared" si="6"/>
        <v>0</v>
      </c>
      <c r="Z101" s="3">
        <f t="shared" si="7"/>
        <v>0</v>
      </c>
      <c r="AA101" s="45" t="str">
        <f t="shared" si="15"/>
        <v/>
      </c>
      <c r="AB101" s="46" t="str">
        <f t="shared" si="16"/>
        <v/>
      </c>
    </row>
    <row r="102">
      <c r="B102" s="1" t="s">
        <v>576</v>
      </c>
      <c r="K102" s="1" t="s">
        <v>35</v>
      </c>
      <c r="L102" s="1" t="s">
        <v>577</v>
      </c>
      <c r="M102" s="1" t="s">
        <v>578</v>
      </c>
      <c r="N102" s="20" t="str">
        <f t="shared" si="12"/>
        <v>A</v>
      </c>
      <c r="O102" s="20" t="str">
        <f t="shared" si="13"/>
        <v>04</v>
      </c>
      <c r="P102" s="21" t="str">
        <f t="shared" si="14"/>
        <v>A</v>
      </c>
      <c r="Q102" s="22">
        <f>if(ISerror(value(P102)),sumif(axle!A:A,N102,axle!D:D),sumif(axle!A:A,N102,axle!C:C))</f>
        <v>7.5</v>
      </c>
      <c r="R102" s="24">
        <f>if(ISerror(value(P102)),sumif(axle!E:E,O102,axle!G:G),sumif(axle!E:E,O102,axle!F:F))</f>
        <v>4.1</v>
      </c>
      <c r="S102" s="24">
        <f>sumif(axle!H:H,P102,axle!I:I)</f>
        <v>2</v>
      </c>
      <c r="T102" s="24" t="str">
        <f>if(sumif(axle!H:H,P102,axle!J:J)=1,"LSD","")</f>
        <v/>
      </c>
      <c r="U102" t="str">
        <f t="shared" si="4"/>
        <v/>
      </c>
      <c r="V102">
        <f>sumif(engine!A:A,K102,engine!I:I)</f>
        <v>186</v>
      </c>
      <c r="W102">
        <f>sumif(trans!A:A,L102,trans!D:D)</f>
        <v>0</v>
      </c>
      <c r="X102" s="45">
        <f t="shared" si="5"/>
        <v>0</v>
      </c>
      <c r="Y102" s="45">
        <f t="shared" si="6"/>
        <v>0</v>
      </c>
      <c r="Z102" s="3">
        <f t="shared" si="7"/>
        <v>0</v>
      </c>
      <c r="AA102" s="45" t="str">
        <f t="shared" si="15"/>
        <v/>
      </c>
      <c r="AB102" s="46" t="str">
        <f t="shared" si="16"/>
        <v/>
      </c>
    </row>
    <row r="103">
      <c r="B103" s="1" t="s">
        <v>579</v>
      </c>
      <c r="K103" s="1" t="s">
        <v>580</v>
      </c>
      <c r="L103" s="1" t="s">
        <v>62</v>
      </c>
      <c r="M103" s="1" t="s">
        <v>241</v>
      </c>
      <c r="N103" s="20" t="str">
        <f t="shared" si="12"/>
        <v>F</v>
      </c>
      <c r="O103" s="20" t="str">
        <f t="shared" si="13"/>
        <v>28</v>
      </c>
      <c r="P103" s="21" t="str">
        <f t="shared" si="14"/>
        <v>2</v>
      </c>
      <c r="Q103" s="22">
        <f>if(ISerror(value(P103)),sumif(axle!A:A,N103,axle!D:D),sumif(axle!A:A,N103,axle!C:C))</f>
        <v>7.5</v>
      </c>
      <c r="R103" s="24">
        <f>if(ISerror(value(P103)),sumif(axle!E:E,O103,axle!G:G),sumif(axle!E:E,O103,axle!F:F))</f>
        <v>4.3</v>
      </c>
      <c r="S103" s="24">
        <f>sumif(axle!H:H,P103,axle!I:I)</f>
        <v>2</v>
      </c>
      <c r="T103" s="24" t="str">
        <f>if(sumif(axle!H:H,P103,axle!J:J)=1,"LSD","")</f>
        <v/>
      </c>
      <c r="U103" t="str">
        <f t="shared" si="4"/>
        <v/>
      </c>
      <c r="V103">
        <f>sumif(engine!A:A,K103,engine!I:I)</f>
        <v>0</v>
      </c>
      <c r="W103">
        <f>sumif(trans!A:A,L103,trans!D:D)</f>
        <v>2.45</v>
      </c>
      <c r="X103" s="45">
        <f t="shared" si="5"/>
        <v>0</v>
      </c>
      <c r="Y103" s="45">
        <f t="shared" si="6"/>
        <v>0</v>
      </c>
      <c r="Z103" s="3">
        <f t="shared" si="7"/>
        <v>0</v>
      </c>
      <c r="AA103" s="45" t="str">
        <f t="shared" si="15"/>
        <v/>
      </c>
      <c r="AB103" s="46" t="str">
        <f t="shared" si="16"/>
        <v/>
      </c>
    </row>
    <row r="104">
      <c r="B104" s="1" t="s">
        <v>581</v>
      </c>
      <c r="K104" s="1" t="s">
        <v>104</v>
      </c>
      <c r="L104" s="1" t="s">
        <v>582</v>
      </c>
      <c r="M104" s="1" t="s">
        <v>253</v>
      </c>
      <c r="N104" s="20" t="str">
        <f t="shared" si="12"/>
        <v>F</v>
      </c>
      <c r="O104" s="20" t="str">
        <f t="shared" si="13"/>
        <v>25</v>
      </c>
      <c r="P104" s="21" t="str">
        <f t="shared" si="14"/>
        <v>2</v>
      </c>
      <c r="Q104" s="22">
        <f>if(ISerror(value(P104)),sumif(axle!A:A,N104,axle!D:D),sumif(axle!A:A,N104,axle!C:C))</f>
        <v>7.5</v>
      </c>
      <c r="R104" s="24">
        <f>if(ISerror(value(P104)),sumif(axle!E:E,O104,axle!G:G),sumif(axle!E:E,O104,axle!F:F))</f>
        <v>4.556</v>
      </c>
      <c r="S104" s="24">
        <f>sumif(axle!H:H,P104,axle!I:I)</f>
        <v>2</v>
      </c>
      <c r="T104" s="24" t="str">
        <f>if(sumif(axle!H:H,P104,axle!J:J)=1,"LSD","")</f>
        <v/>
      </c>
      <c r="U104" t="str">
        <f t="shared" si="4"/>
        <v/>
      </c>
      <c r="V104">
        <f>sumif(engine!A:A,K104,engine!I:I)</f>
        <v>0</v>
      </c>
      <c r="W104">
        <f>sumif(trans!A:A,L104,trans!D:D)</f>
        <v>0</v>
      </c>
      <c r="X104" s="45">
        <f t="shared" si="5"/>
        <v>0</v>
      </c>
      <c r="Y104" s="45">
        <f t="shared" si="6"/>
        <v>0</v>
      </c>
      <c r="Z104" s="3">
        <f t="shared" si="7"/>
        <v>0</v>
      </c>
      <c r="AA104" s="45" t="str">
        <f t="shared" si="15"/>
        <v/>
      </c>
      <c r="AB104" s="46" t="str">
        <f t="shared" si="16"/>
        <v/>
      </c>
    </row>
    <row r="105">
      <c r="B105" s="1" t="s">
        <v>583</v>
      </c>
      <c r="K105" s="1" t="s">
        <v>32</v>
      </c>
      <c r="L105" s="1" t="s">
        <v>584</v>
      </c>
      <c r="M105" s="1" t="s">
        <v>400</v>
      </c>
      <c r="N105" s="20" t="str">
        <f t="shared" si="12"/>
        <v>G</v>
      </c>
      <c r="O105" s="20" t="str">
        <f t="shared" si="13"/>
        <v>14</v>
      </c>
      <c r="P105" s="21" t="str">
        <f t="shared" si="14"/>
        <v>4</v>
      </c>
      <c r="Q105" s="22">
        <f>if(ISerror(value(P105)),sumif(axle!A:A,N105,axle!D:D),sumif(axle!A:A,N105,axle!C:C))</f>
        <v>8</v>
      </c>
      <c r="R105" s="24">
        <f>if(ISerror(value(P105)),sumif(axle!E:E,O105,axle!G:G),sumif(axle!E:E,O105,axle!F:F))</f>
        <v>4.875</v>
      </c>
      <c r="S105" s="24">
        <f>sumif(axle!H:H,P105,axle!I:I)</f>
        <v>4</v>
      </c>
      <c r="T105" s="24" t="str">
        <f>if(sumif(axle!H:H,P105,axle!J:J)=1,"LSD","")</f>
        <v/>
      </c>
      <c r="U105" t="str">
        <f t="shared" si="4"/>
        <v/>
      </c>
      <c r="V105">
        <f>sumif(engine!A:A,K105,engine!I:I)</f>
        <v>221</v>
      </c>
      <c r="W105">
        <f>sumif(trans!A:A,L105,trans!D:D)</f>
        <v>0</v>
      </c>
      <c r="X105" s="45">
        <f t="shared" si="5"/>
        <v>0</v>
      </c>
      <c r="Y105" s="45">
        <f t="shared" si="6"/>
        <v>0</v>
      </c>
      <c r="Z105" s="3">
        <f t="shared" si="7"/>
        <v>0</v>
      </c>
      <c r="AA105" s="45" t="str">
        <f t="shared" si="15"/>
        <v/>
      </c>
      <c r="AB105" s="46" t="str">
        <f t="shared" si="16"/>
        <v/>
      </c>
    </row>
    <row r="106">
      <c r="A106" s="1" t="s">
        <v>585</v>
      </c>
      <c r="C106" s="1">
        <v>1445.0</v>
      </c>
      <c r="D106" s="1">
        <v>1460.0</v>
      </c>
      <c r="E106" s="1">
        <v>2580.0</v>
      </c>
      <c r="N106" s="20" t="str">
        <f t="shared" si="12"/>
        <v/>
      </c>
      <c r="O106" s="20" t="str">
        <f t="shared" si="13"/>
        <v/>
      </c>
      <c r="P106" s="21" t="str">
        <f t="shared" si="14"/>
        <v/>
      </c>
      <c r="Q106" s="22">
        <f>if(ISerror(value(P106)),sumif(axle!A:A,N106,axle!D:D),sumif(axle!A:A,N106,axle!C:C))</f>
        <v>0</v>
      </c>
      <c r="R106" s="24">
        <f>if(ISerror(value(P106)),sumif(axle!E:E,O106,axle!G:G),sumif(axle!E:E,O106,axle!F:F))</f>
        <v>0</v>
      </c>
      <c r="S106" s="24">
        <f>sumif(axle!H:H,P106,axle!I:I)</f>
        <v>0</v>
      </c>
      <c r="T106" s="24" t="str">
        <f>if(sumif(axle!H:H,P106,axle!J:J)=1,"LSD","")</f>
        <v/>
      </c>
      <c r="U106" t="str">
        <f t="shared" si="4"/>
        <v/>
      </c>
      <c r="V106">
        <f>sumif(engine!A:A,K106,engine!I:I)</f>
        <v>0</v>
      </c>
      <c r="W106">
        <f>sumif(trans!A:A,L106,trans!D:D)</f>
        <v>0</v>
      </c>
      <c r="X106" s="45">
        <f t="shared" si="5"/>
        <v>0</v>
      </c>
      <c r="Y106" s="45">
        <f t="shared" si="6"/>
        <v>0</v>
      </c>
      <c r="Z106" s="3">
        <f t="shared" si="7"/>
        <v>0</v>
      </c>
      <c r="AA106" s="45" t="str">
        <f t="shared" si="15"/>
        <v/>
      </c>
      <c r="AB106" s="46" t="str">
        <f t="shared" si="16"/>
        <v/>
      </c>
    </row>
    <row r="107">
      <c r="N107" s="20" t="str">
        <f t="shared" si="12"/>
        <v/>
      </c>
      <c r="O107" s="20" t="str">
        <f t="shared" si="13"/>
        <v/>
      </c>
      <c r="P107" s="21" t="str">
        <f t="shared" si="14"/>
        <v/>
      </c>
      <c r="Q107" s="22">
        <f>if(ISerror(value(P107)),sumif(axle!A:A,N107,axle!D:D),sumif(axle!A:A,N107,axle!C:C))</f>
        <v>0</v>
      </c>
      <c r="R107" s="24">
        <f>if(ISerror(value(P107)),sumif(axle!E:E,O107,axle!G:G),sumif(axle!E:E,O107,axle!F:F))</f>
        <v>0</v>
      </c>
      <c r="S107" s="24">
        <f>sumif(axle!H:H,P107,axle!I:I)</f>
        <v>0</v>
      </c>
      <c r="T107" s="24" t="str">
        <f>if(sumif(axle!H:H,P107,axle!J:J)=1,"LSD","")</f>
        <v/>
      </c>
      <c r="U107" t="str">
        <f t="shared" si="4"/>
        <v/>
      </c>
      <c r="V107">
        <f>sumif(engine!A:A,K107,engine!I:I)</f>
        <v>0</v>
      </c>
      <c r="W107">
        <f>sumif(trans!A:A,L107,trans!D:D)</f>
        <v>0</v>
      </c>
      <c r="X107" s="45">
        <f t="shared" si="5"/>
        <v>0</v>
      </c>
      <c r="Y107" s="45">
        <f t="shared" si="6"/>
        <v>0</v>
      </c>
      <c r="Z107" s="3">
        <f t="shared" si="7"/>
        <v>0</v>
      </c>
      <c r="AA107" s="45" t="str">
        <f t="shared" si="15"/>
        <v/>
      </c>
      <c r="AB107" s="46" t="str">
        <f t="shared" si="16"/>
        <v/>
      </c>
    </row>
    <row r="108">
      <c r="N108" s="20" t="str">
        <f t="shared" si="12"/>
        <v/>
      </c>
      <c r="O108" s="20" t="str">
        <f t="shared" si="13"/>
        <v/>
      </c>
      <c r="P108" s="21" t="str">
        <f t="shared" si="14"/>
        <v/>
      </c>
      <c r="Q108" s="22">
        <f>if(ISerror(value(P108)),sumif(axle!A:A,N108,axle!D:D),sumif(axle!A:A,N108,axle!C:C))</f>
        <v>0</v>
      </c>
      <c r="R108" s="24">
        <f>if(ISerror(value(P108)),sumif(axle!E:E,O108,axle!G:G),sumif(axle!E:E,O108,axle!F:F))</f>
        <v>0</v>
      </c>
      <c r="S108" s="24">
        <f>sumif(axle!H:H,P108,axle!I:I)</f>
        <v>0</v>
      </c>
      <c r="T108" s="24" t="str">
        <f>if(sumif(axle!H:H,P108,axle!J:J)=1,"LSD","")</f>
        <v/>
      </c>
      <c r="U108" t="str">
        <f t="shared" si="4"/>
        <v/>
      </c>
      <c r="V108">
        <f>sumif(engine!A:A,K108,engine!I:I)</f>
        <v>0</v>
      </c>
      <c r="W108">
        <f>sumif(trans!A:A,L108,trans!D:D)</f>
        <v>0</v>
      </c>
      <c r="X108" s="45">
        <f t="shared" si="5"/>
        <v>0</v>
      </c>
      <c r="Y108" s="45">
        <f t="shared" si="6"/>
        <v>0</v>
      </c>
      <c r="Z108" s="3">
        <f t="shared" si="7"/>
        <v>0</v>
      </c>
      <c r="AA108" s="45" t="str">
        <f t="shared" si="15"/>
        <v/>
      </c>
      <c r="AB108" s="46" t="str">
        <f t="shared" si="16"/>
        <v/>
      </c>
    </row>
    <row r="109">
      <c r="N109" s="20" t="str">
        <f t="shared" si="12"/>
        <v/>
      </c>
      <c r="O109" s="20" t="str">
        <f t="shared" si="13"/>
        <v/>
      </c>
      <c r="P109" s="21" t="str">
        <f t="shared" si="14"/>
        <v/>
      </c>
      <c r="Q109" s="22">
        <f>if(ISerror(value(P109)),sumif(axle!A:A,N109,axle!D:D),sumif(axle!A:A,N109,axle!C:C))</f>
        <v>0</v>
      </c>
      <c r="R109" s="24">
        <f>if(ISerror(value(P109)),sumif(axle!E:E,O109,axle!G:G),sumif(axle!E:E,O109,axle!F:F))</f>
        <v>0</v>
      </c>
      <c r="S109" s="24">
        <f>sumif(axle!H:H,P109,axle!I:I)</f>
        <v>0</v>
      </c>
      <c r="T109" s="24" t="str">
        <f>if(sumif(axle!H:H,P109,axle!J:J)=1,"LSD","")</f>
        <v/>
      </c>
      <c r="U109" t="str">
        <f t="shared" si="4"/>
        <v/>
      </c>
      <c r="V109">
        <f>sumif(engine!A:A,K109,engine!I:I)</f>
        <v>0</v>
      </c>
      <c r="W109">
        <f>sumif(trans!A:A,L109,trans!D:D)</f>
        <v>0</v>
      </c>
      <c r="X109" s="45">
        <f t="shared" si="5"/>
        <v>0</v>
      </c>
      <c r="Y109" s="45">
        <f t="shared" si="6"/>
        <v>0</v>
      </c>
      <c r="Z109" s="3">
        <f t="shared" si="7"/>
        <v>0</v>
      </c>
      <c r="AA109" s="45" t="str">
        <f t="shared" si="15"/>
        <v/>
      </c>
      <c r="AB109" s="46" t="str">
        <f t="shared" si="16"/>
        <v/>
      </c>
    </row>
    <row r="110">
      <c r="N110" s="20" t="str">
        <f t="shared" si="12"/>
        <v/>
      </c>
      <c r="O110" s="20" t="str">
        <f t="shared" si="13"/>
        <v/>
      </c>
      <c r="P110" s="21" t="str">
        <f t="shared" si="14"/>
        <v/>
      </c>
      <c r="Q110" s="22">
        <f>if(ISerror(value(P110)),sumif(axle!A:A,N110,axle!D:D),sumif(axle!A:A,N110,axle!C:C))</f>
        <v>0</v>
      </c>
      <c r="R110" s="24">
        <f>if(ISerror(value(P110)),sumif(axle!E:E,O110,axle!G:G),sumif(axle!E:E,O110,axle!F:F))</f>
        <v>0</v>
      </c>
      <c r="S110" s="24">
        <f>sumif(axle!H:H,P110,axle!I:I)</f>
        <v>0</v>
      </c>
      <c r="T110" s="24" t="str">
        <f>if(sumif(axle!H:H,P110,axle!J:J)=1,"LSD","")</f>
        <v/>
      </c>
      <c r="U110" t="str">
        <f t="shared" si="4"/>
        <v/>
      </c>
      <c r="V110">
        <f>sumif(engine!A:A,K110,engine!I:I)</f>
        <v>0</v>
      </c>
      <c r="W110">
        <f>sumif(trans!A:A,L110,trans!D:D)</f>
        <v>0</v>
      </c>
      <c r="X110" s="45">
        <f t="shared" si="5"/>
        <v>0</v>
      </c>
      <c r="Y110" s="45">
        <f t="shared" si="6"/>
        <v>0</v>
      </c>
      <c r="Z110" s="3">
        <f t="shared" si="7"/>
        <v>0</v>
      </c>
      <c r="AA110" s="45" t="str">
        <f t="shared" si="15"/>
        <v/>
      </c>
      <c r="AB110" s="46" t="str">
        <f t="shared" si="16"/>
        <v/>
      </c>
    </row>
    <row r="111">
      <c r="N111" s="20" t="str">
        <f t="shared" si="12"/>
        <v/>
      </c>
      <c r="O111" s="20" t="str">
        <f t="shared" si="13"/>
        <v/>
      </c>
      <c r="P111" s="21" t="str">
        <f t="shared" si="14"/>
        <v/>
      </c>
      <c r="Q111" s="22">
        <f>if(ISerror(value(P111)),sumif(axle!A:A,N111,axle!D:D),sumif(axle!A:A,N111,axle!C:C))</f>
        <v>0</v>
      </c>
      <c r="R111" s="24">
        <f>if(ISerror(value(P111)),sumif(axle!E:E,O111,axle!G:G),sumif(axle!E:E,O111,axle!F:F))</f>
        <v>0</v>
      </c>
      <c r="S111" s="24">
        <f>sumif(axle!H:H,P111,axle!I:I)</f>
        <v>0</v>
      </c>
      <c r="T111" s="24" t="str">
        <f>if(sumif(axle!H:H,P111,axle!J:J)=1,"LSD","")</f>
        <v/>
      </c>
      <c r="U111" t="str">
        <f t="shared" si="4"/>
        <v/>
      </c>
      <c r="V111">
        <f>sumif(engine!A:A,K111,engine!I:I)</f>
        <v>0</v>
      </c>
      <c r="W111">
        <f>sumif(trans!A:A,L111,trans!D:D)</f>
        <v>0</v>
      </c>
      <c r="X111" s="45">
        <f t="shared" si="5"/>
        <v>0</v>
      </c>
      <c r="Y111" s="45">
        <f t="shared" si="6"/>
        <v>0</v>
      </c>
      <c r="Z111" s="3">
        <f t="shared" si="7"/>
        <v>0</v>
      </c>
      <c r="AA111" s="45" t="str">
        <f t="shared" si="15"/>
        <v/>
      </c>
      <c r="AB111" s="46" t="str">
        <f t="shared" si="16"/>
        <v/>
      </c>
    </row>
    <row r="112">
      <c r="N112" s="20" t="str">
        <f t="shared" si="12"/>
        <v/>
      </c>
      <c r="O112" s="20" t="str">
        <f t="shared" si="13"/>
        <v/>
      </c>
      <c r="P112" s="21" t="str">
        <f t="shared" si="14"/>
        <v/>
      </c>
      <c r="Q112" s="22">
        <f>if(ISerror(value(P112)),sumif(axle!A:A,N112,axle!D:D),sumif(axle!A:A,N112,axle!C:C))</f>
        <v>0</v>
      </c>
      <c r="R112" s="24">
        <f>if(ISerror(value(P112)),sumif(axle!E:E,O112,axle!G:G),sumif(axle!E:E,O112,axle!F:F))</f>
        <v>0</v>
      </c>
      <c r="S112" s="24">
        <f>sumif(axle!H:H,P112,axle!I:I)</f>
        <v>0</v>
      </c>
      <c r="T112" s="24" t="str">
        <f>if(sumif(axle!H:H,P112,axle!J:J)=1,"LSD","")</f>
        <v/>
      </c>
      <c r="U112" t="str">
        <f t="shared" si="4"/>
        <v/>
      </c>
      <c r="V112">
        <f>sumif(engine!A:A,K112,engine!I:I)</f>
        <v>0</v>
      </c>
      <c r="W112">
        <f>sumif(trans!A:A,L112,trans!D:D)</f>
        <v>0</v>
      </c>
      <c r="X112" s="45">
        <f t="shared" si="5"/>
        <v>0</v>
      </c>
      <c r="Y112" s="45">
        <f t="shared" si="6"/>
        <v>0</v>
      </c>
      <c r="Z112" s="3">
        <f t="shared" si="7"/>
        <v>0</v>
      </c>
      <c r="AA112" s="45" t="str">
        <f t="shared" si="15"/>
        <v/>
      </c>
      <c r="AB112" s="46" t="str">
        <f t="shared" si="16"/>
        <v/>
      </c>
    </row>
    <row r="113">
      <c r="N113" s="20" t="str">
        <f t="shared" si="12"/>
        <v/>
      </c>
      <c r="O113" s="20" t="str">
        <f t="shared" si="13"/>
        <v/>
      </c>
      <c r="P113" s="21" t="str">
        <f t="shared" si="14"/>
        <v/>
      </c>
      <c r="Q113" s="22">
        <f>if(ISerror(value(P113)),sumif(axle!A:A,N113,axle!D:D),sumif(axle!A:A,N113,axle!C:C))</f>
        <v>0</v>
      </c>
      <c r="R113" s="24">
        <f>if(ISerror(value(P113)),sumif(axle!E:E,O113,axle!G:G),sumif(axle!E:E,O113,axle!F:F))</f>
        <v>0</v>
      </c>
      <c r="S113" s="24">
        <f>sumif(axle!H:H,P113,axle!I:I)</f>
        <v>0</v>
      </c>
      <c r="T113" s="24" t="str">
        <f>if(sumif(axle!H:H,P113,axle!J:J)=1,"LSD","")</f>
        <v/>
      </c>
      <c r="U113" t="str">
        <f t="shared" si="4"/>
        <v/>
      </c>
      <c r="V113">
        <f>sumif(engine!A:A,K113,engine!I:I)</f>
        <v>0</v>
      </c>
      <c r="W113">
        <f>sumif(trans!A:A,L113,trans!D:D)</f>
        <v>0</v>
      </c>
      <c r="X113" s="45">
        <f t="shared" si="5"/>
        <v>0</v>
      </c>
      <c r="Y113" s="45">
        <f t="shared" si="6"/>
        <v>0</v>
      </c>
      <c r="Z113" s="3">
        <f t="shared" si="7"/>
        <v>0</v>
      </c>
      <c r="AA113" s="45" t="str">
        <f t="shared" si="15"/>
        <v/>
      </c>
      <c r="AB113" s="46" t="str">
        <f t="shared" si="16"/>
        <v/>
      </c>
    </row>
    <row r="114">
      <c r="N114" s="20" t="str">
        <f t="shared" si="12"/>
        <v/>
      </c>
      <c r="O114" s="20" t="str">
        <f t="shared" si="13"/>
        <v/>
      </c>
      <c r="P114" s="21" t="str">
        <f t="shared" si="14"/>
        <v/>
      </c>
      <c r="Q114" s="22">
        <f>if(ISerror(value(P114)),sumif(axle!A:A,N114,axle!D:D),sumif(axle!A:A,N114,axle!C:C))</f>
        <v>0</v>
      </c>
      <c r="R114" s="24">
        <f>if(ISerror(value(P114)),sumif(axle!E:E,O114,axle!G:G),sumif(axle!E:E,O114,axle!F:F))</f>
        <v>0</v>
      </c>
      <c r="S114" s="24">
        <f>sumif(axle!H:H,P114,axle!I:I)</f>
        <v>0</v>
      </c>
      <c r="T114" s="24" t="str">
        <f>if(sumif(axle!H:H,P114,axle!J:J)=1,"LSD","")</f>
        <v/>
      </c>
      <c r="U114" t="str">
        <f t="shared" si="4"/>
        <v/>
      </c>
      <c r="V114">
        <f>sumif(engine!A:A,K114,engine!I:I)</f>
        <v>0</v>
      </c>
      <c r="W114">
        <f>sumif(trans!A:A,L114,trans!D:D)</f>
        <v>0</v>
      </c>
      <c r="X114" s="45">
        <f t="shared" si="5"/>
        <v>0</v>
      </c>
      <c r="Y114" s="45">
        <f t="shared" si="6"/>
        <v>0</v>
      </c>
      <c r="Z114" s="3">
        <f t="shared" si="7"/>
        <v>0</v>
      </c>
      <c r="AA114" s="45" t="str">
        <f t="shared" si="15"/>
        <v/>
      </c>
      <c r="AB114" s="46" t="str">
        <f t="shared" si="16"/>
        <v/>
      </c>
    </row>
    <row r="115">
      <c r="N115" s="20" t="str">
        <f t="shared" si="12"/>
        <v/>
      </c>
      <c r="O115" s="20" t="str">
        <f t="shared" si="13"/>
        <v/>
      </c>
      <c r="P115" s="21" t="str">
        <f t="shared" si="14"/>
        <v/>
      </c>
      <c r="Q115" s="22">
        <f>if(ISerror(value(P115)),sumif(axle!A:A,N115,axle!D:D),sumif(axle!A:A,N115,axle!C:C))</f>
        <v>0</v>
      </c>
      <c r="R115" s="24">
        <f>if(ISerror(value(P115)),sumif(axle!E:E,O115,axle!G:G),sumif(axle!E:E,O115,axle!F:F))</f>
        <v>0</v>
      </c>
      <c r="S115" s="24">
        <f>sumif(axle!H:H,P115,axle!I:I)</f>
        <v>0</v>
      </c>
      <c r="T115" s="24" t="str">
        <f>if(sumif(axle!H:H,P115,axle!J:J)=1,"LSD","")</f>
        <v/>
      </c>
      <c r="U115" t="str">
        <f t="shared" si="4"/>
        <v/>
      </c>
      <c r="V115">
        <f>sumif(engine!A:A,K115,engine!I:I)</f>
        <v>0</v>
      </c>
      <c r="W115">
        <f>sumif(trans!A:A,L115,trans!D:D)</f>
        <v>0</v>
      </c>
      <c r="X115" s="45">
        <f t="shared" si="5"/>
        <v>0</v>
      </c>
      <c r="Y115" s="45">
        <f t="shared" si="6"/>
        <v>0</v>
      </c>
      <c r="Z115" s="3">
        <f t="shared" si="7"/>
        <v>0</v>
      </c>
      <c r="AA115" s="45" t="str">
        <f t="shared" si="15"/>
        <v/>
      </c>
      <c r="AB115" s="46" t="str">
        <f t="shared" si="16"/>
        <v/>
      </c>
    </row>
    <row r="116">
      <c r="N116" s="20" t="str">
        <f t="shared" si="12"/>
        <v/>
      </c>
      <c r="O116" s="20" t="str">
        <f t="shared" si="13"/>
        <v/>
      </c>
      <c r="P116" s="21" t="str">
        <f t="shared" si="14"/>
        <v/>
      </c>
      <c r="Q116" s="22">
        <f>if(ISerror(value(P116)),sumif(axle!A:A,N116,axle!D:D),sumif(axle!A:A,N116,axle!C:C))</f>
        <v>0</v>
      </c>
      <c r="R116" s="24">
        <f>if(ISerror(value(P116)),sumif(axle!E:E,O116,axle!G:G),sumif(axle!E:E,O116,axle!F:F))</f>
        <v>0</v>
      </c>
      <c r="S116" s="24">
        <f>sumif(axle!H:H,P116,axle!I:I)</f>
        <v>0</v>
      </c>
      <c r="T116" s="24" t="str">
        <f>if(sumif(axle!H:H,P116,axle!J:J)=1,"LSD","")</f>
        <v/>
      </c>
      <c r="U116" t="str">
        <f t="shared" si="4"/>
        <v/>
      </c>
      <c r="V116">
        <f>sumif(engine!A:A,K116,engine!I:I)</f>
        <v>0</v>
      </c>
      <c r="W116">
        <f>sumif(trans!A:A,L116,trans!D:D)</f>
        <v>0</v>
      </c>
      <c r="X116" s="45">
        <f t="shared" si="5"/>
        <v>0</v>
      </c>
      <c r="Y116" s="45">
        <f t="shared" si="6"/>
        <v>0</v>
      </c>
      <c r="Z116" s="3">
        <f t="shared" si="7"/>
        <v>0</v>
      </c>
      <c r="AA116" s="45" t="str">
        <f t="shared" si="15"/>
        <v/>
      </c>
      <c r="AB116" s="46" t="str">
        <f t="shared" si="16"/>
        <v/>
      </c>
    </row>
    <row r="117">
      <c r="N117" s="20" t="str">
        <f t="shared" si="12"/>
        <v/>
      </c>
      <c r="O117" s="20" t="str">
        <f t="shared" si="13"/>
        <v/>
      </c>
      <c r="P117" s="21" t="str">
        <f t="shared" si="14"/>
        <v/>
      </c>
      <c r="Q117" s="22">
        <f>if(ISerror(value(P117)),sumif(axle!A:A,N117,axle!D:D),sumif(axle!A:A,N117,axle!C:C))</f>
        <v>0</v>
      </c>
      <c r="R117" s="24">
        <f>if(ISerror(value(P117)),sumif(axle!E:E,O117,axle!G:G),sumif(axle!E:E,O117,axle!F:F))</f>
        <v>0</v>
      </c>
      <c r="S117" s="24">
        <f>sumif(axle!H:H,P117,axle!I:I)</f>
        <v>0</v>
      </c>
      <c r="T117" s="24" t="str">
        <f>if(sumif(axle!H:H,P117,axle!J:J)=1,"LSD","")</f>
        <v/>
      </c>
      <c r="U117" t="str">
        <f t="shared" si="4"/>
        <v/>
      </c>
      <c r="V117">
        <f>sumif(engine!A:A,K117,engine!I:I)</f>
        <v>0</v>
      </c>
      <c r="W117">
        <f>sumif(trans!A:A,L117,trans!D:D)</f>
        <v>0</v>
      </c>
      <c r="X117" s="45">
        <f t="shared" si="5"/>
        <v>0</v>
      </c>
      <c r="Y117" s="45">
        <f t="shared" si="6"/>
        <v>0</v>
      </c>
      <c r="Z117" s="3">
        <f t="shared" si="7"/>
        <v>0</v>
      </c>
      <c r="AA117" s="45" t="str">
        <f t="shared" si="15"/>
        <v/>
      </c>
      <c r="AB117" s="46" t="str">
        <f t="shared" si="16"/>
        <v/>
      </c>
    </row>
    <row r="118">
      <c r="N118" s="20" t="str">
        <f t="shared" si="12"/>
        <v/>
      </c>
      <c r="O118" s="20" t="str">
        <f t="shared" si="13"/>
        <v/>
      </c>
      <c r="P118" s="21" t="str">
        <f t="shared" si="14"/>
        <v/>
      </c>
      <c r="Q118" s="22">
        <f>if(ISerror(value(P118)),sumif(axle!A:A,N118,axle!D:D),sumif(axle!A:A,N118,axle!C:C))</f>
        <v>0</v>
      </c>
      <c r="R118" s="24">
        <f>if(ISerror(value(P118)),sumif(axle!E:E,O118,axle!G:G),sumif(axle!E:E,O118,axle!F:F))</f>
        <v>0</v>
      </c>
      <c r="S118" s="24">
        <f>sumif(axle!H:H,P118,axle!I:I)</f>
        <v>0</v>
      </c>
      <c r="T118" s="24" t="str">
        <f>if(sumif(axle!H:H,P118,axle!J:J)=1,"LSD","")</f>
        <v/>
      </c>
      <c r="U118" t="str">
        <f t="shared" si="4"/>
        <v/>
      </c>
      <c r="V118">
        <f>sumif(engine!A:A,K118,engine!I:I)</f>
        <v>0</v>
      </c>
      <c r="W118">
        <f>sumif(trans!A:A,L118,trans!D:D)</f>
        <v>0</v>
      </c>
      <c r="X118" s="45">
        <f t="shared" si="5"/>
        <v>0</v>
      </c>
      <c r="Y118" s="45">
        <f t="shared" si="6"/>
        <v>0</v>
      </c>
      <c r="Z118" s="3">
        <f t="shared" si="7"/>
        <v>0</v>
      </c>
      <c r="AA118" s="45" t="str">
        <f t="shared" si="15"/>
        <v/>
      </c>
      <c r="AB118" s="46" t="str">
        <f t="shared" si="16"/>
        <v/>
      </c>
    </row>
    <row r="119">
      <c r="N119" s="20" t="str">
        <f t="shared" si="12"/>
        <v/>
      </c>
      <c r="O119" s="20" t="str">
        <f t="shared" si="13"/>
        <v/>
      </c>
      <c r="P119" s="21" t="str">
        <f t="shared" si="14"/>
        <v/>
      </c>
      <c r="Q119" s="22">
        <f>if(ISerror(value(P119)),sumif(axle!A:A,N119,axle!D:D),sumif(axle!A:A,N119,axle!C:C))</f>
        <v>0</v>
      </c>
      <c r="R119" s="24">
        <f>if(ISerror(value(P119)),sumif(axle!E:E,O119,axle!G:G),sumif(axle!E:E,O119,axle!F:F))</f>
        <v>0</v>
      </c>
      <c r="S119" s="24">
        <f>sumif(axle!H:H,P119,axle!I:I)</f>
        <v>0</v>
      </c>
      <c r="T119" s="24" t="str">
        <f>if(sumif(axle!H:H,P119,axle!J:J)=1,"LSD","")</f>
        <v/>
      </c>
      <c r="U119" t="str">
        <f t="shared" si="4"/>
        <v/>
      </c>
      <c r="V119">
        <f>sumif(engine!A:A,K119,engine!I:I)</f>
        <v>0</v>
      </c>
      <c r="W119">
        <f>sumif(trans!A:A,L119,trans!D:D)</f>
        <v>0</v>
      </c>
      <c r="X119" s="45">
        <f t="shared" si="5"/>
        <v>0</v>
      </c>
      <c r="Y119" s="45">
        <f t="shared" si="6"/>
        <v>0</v>
      </c>
      <c r="Z119" s="3">
        <f t="shared" si="7"/>
        <v>0</v>
      </c>
      <c r="AA119" s="45" t="str">
        <f t="shared" si="15"/>
        <v/>
      </c>
      <c r="AB119" s="46" t="str">
        <f t="shared" si="16"/>
        <v/>
      </c>
    </row>
    <row r="120">
      <c r="N120" s="20" t="str">
        <f t="shared" si="12"/>
        <v/>
      </c>
      <c r="O120" s="20" t="str">
        <f t="shared" si="13"/>
        <v/>
      </c>
      <c r="P120" s="21" t="str">
        <f t="shared" si="14"/>
        <v/>
      </c>
      <c r="Q120" s="22">
        <f>if(ISerror(value(P120)),sumif(axle!A:A,N120,axle!D:D),sumif(axle!A:A,N120,axle!C:C))</f>
        <v>0</v>
      </c>
      <c r="R120" s="24">
        <f>if(ISerror(value(P120)),sumif(axle!E:E,O120,axle!G:G),sumif(axle!E:E,O120,axle!F:F))</f>
        <v>0</v>
      </c>
      <c r="S120" s="24">
        <f>sumif(axle!H:H,P120,axle!I:I)</f>
        <v>0</v>
      </c>
      <c r="T120" s="24" t="str">
        <f>if(sumif(axle!H:H,P120,axle!J:J)=1,"LSD","")</f>
        <v/>
      </c>
      <c r="U120" t="str">
        <f t="shared" si="4"/>
        <v/>
      </c>
      <c r="V120">
        <f>sumif(engine!A:A,K120,engine!I:I)</f>
        <v>0</v>
      </c>
      <c r="W120">
        <f>sumif(trans!A:A,L120,trans!D:D)</f>
        <v>0</v>
      </c>
      <c r="X120" s="45">
        <f t="shared" si="5"/>
        <v>0</v>
      </c>
      <c r="Y120" s="45">
        <f t="shared" si="6"/>
        <v>0</v>
      </c>
      <c r="Z120" s="3">
        <f t="shared" si="7"/>
        <v>0</v>
      </c>
      <c r="AA120" s="45" t="str">
        <f t="shared" si="15"/>
        <v/>
      </c>
      <c r="AB120" s="46" t="str">
        <f t="shared" si="16"/>
        <v/>
      </c>
    </row>
    <row r="121">
      <c r="N121" s="20" t="str">
        <f t="shared" si="12"/>
        <v/>
      </c>
      <c r="O121" s="20" t="str">
        <f t="shared" si="13"/>
        <v/>
      </c>
      <c r="P121" s="21" t="str">
        <f t="shared" si="14"/>
        <v/>
      </c>
      <c r="Q121" s="22">
        <f>if(ISerror(value(P121)),sumif(axle!A:A,N121,axle!D:D),sumif(axle!A:A,N121,axle!C:C))</f>
        <v>0</v>
      </c>
      <c r="R121" s="24">
        <f>if(ISerror(value(P121)),sumif(axle!E:E,O121,axle!G:G),sumif(axle!E:E,O121,axle!F:F))</f>
        <v>0</v>
      </c>
      <c r="S121" s="24">
        <f>sumif(axle!H:H,P121,axle!I:I)</f>
        <v>0</v>
      </c>
      <c r="T121" s="24" t="str">
        <f>if(sumif(axle!H:H,P121,axle!J:J)=1,"LSD","")</f>
        <v/>
      </c>
      <c r="U121" t="str">
        <f t="shared" si="4"/>
        <v/>
      </c>
      <c r="V121">
        <f>sumif(engine!A:A,K121,engine!I:I)</f>
        <v>0</v>
      </c>
      <c r="W121">
        <f>sumif(trans!A:A,L121,trans!D:D)</f>
        <v>0</v>
      </c>
      <c r="X121" s="45">
        <f t="shared" si="5"/>
        <v>0</v>
      </c>
      <c r="Y121" s="45">
        <f t="shared" si="6"/>
        <v>0</v>
      </c>
      <c r="Z121" s="3">
        <f t="shared" si="7"/>
        <v>0</v>
      </c>
      <c r="AA121" s="45" t="str">
        <f t="shared" si="15"/>
        <v/>
      </c>
      <c r="AB121" s="46" t="str">
        <f t="shared" si="16"/>
        <v/>
      </c>
    </row>
    <row r="122">
      <c r="N122" s="20" t="str">
        <f t="shared" si="12"/>
        <v/>
      </c>
      <c r="O122" s="20" t="str">
        <f t="shared" si="13"/>
        <v/>
      </c>
      <c r="P122" s="21" t="str">
        <f t="shared" si="14"/>
        <v/>
      </c>
      <c r="Q122" s="22">
        <f>if(ISerror(value(P122)),sumif(axle!A:A,N122,axle!D:D),sumif(axle!A:A,N122,axle!C:C))</f>
        <v>0</v>
      </c>
      <c r="R122" s="24">
        <f>if(ISerror(value(P122)),sumif(axle!E:E,O122,axle!G:G),sumif(axle!E:E,O122,axle!F:F))</f>
        <v>0</v>
      </c>
      <c r="S122" s="24">
        <f>sumif(axle!H:H,P122,axle!I:I)</f>
        <v>0</v>
      </c>
      <c r="T122" s="24" t="str">
        <f>if(sumif(axle!H:H,P122,axle!J:J)=1,"LSD","")</f>
        <v/>
      </c>
      <c r="U122" t="str">
        <f t="shared" si="4"/>
        <v/>
      </c>
      <c r="V122">
        <f>sumif(engine!A:A,K122,engine!I:I)</f>
        <v>0</v>
      </c>
      <c r="W122">
        <f>sumif(trans!A:A,L122,trans!D:D)</f>
        <v>0</v>
      </c>
      <c r="X122" s="45">
        <f t="shared" si="5"/>
        <v>0</v>
      </c>
      <c r="Y122" s="45">
        <f t="shared" si="6"/>
        <v>0</v>
      </c>
      <c r="Z122" s="3">
        <f t="shared" si="7"/>
        <v>0</v>
      </c>
      <c r="AA122" s="45" t="str">
        <f t="shared" si="15"/>
        <v/>
      </c>
      <c r="AB122" s="46" t="str">
        <f t="shared" si="16"/>
        <v/>
      </c>
    </row>
    <row r="123">
      <c r="N123" s="20" t="str">
        <f t="shared" si="12"/>
        <v/>
      </c>
      <c r="O123" s="20" t="str">
        <f t="shared" si="13"/>
        <v/>
      </c>
      <c r="P123" s="21" t="str">
        <f t="shared" si="14"/>
        <v/>
      </c>
      <c r="Q123" s="22">
        <f>if(ISerror(value(P123)),sumif(axle!A:A,N123,axle!D:D),sumif(axle!A:A,N123,axle!C:C))</f>
        <v>0</v>
      </c>
      <c r="R123" s="24">
        <f>if(ISerror(value(P123)),sumif(axle!E:E,O123,axle!G:G),sumif(axle!E:E,O123,axle!F:F))</f>
        <v>0</v>
      </c>
      <c r="S123" s="24">
        <f>sumif(axle!H:H,P123,axle!I:I)</f>
        <v>0</v>
      </c>
      <c r="T123" s="24" t="str">
        <f>if(sumif(axle!H:H,P123,axle!J:J)=1,"LSD","")</f>
        <v/>
      </c>
      <c r="U123" t="str">
        <f t="shared" si="4"/>
        <v/>
      </c>
      <c r="V123">
        <f>sumif(engine!A:A,K123,engine!I:I)</f>
        <v>0</v>
      </c>
      <c r="W123">
        <f>sumif(trans!A:A,L123,trans!D:D)</f>
        <v>0</v>
      </c>
      <c r="X123" s="45">
        <f t="shared" si="5"/>
        <v>0</v>
      </c>
      <c r="Y123" s="45">
        <f t="shared" si="6"/>
        <v>0</v>
      </c>
      <c r="Z123" s="3">
        <f t="shared" si="7"/>
        <v>0</v>
      </c>
      <c r="AA123" s="45" t="str">
        <f t="shared" si="15"/>
        <v/>
      </c>
      <c r="AB123" s="46" t="str">
        <f t="shared" si="16"/>
        <v/>
      </c>
    </row>
    <row r="124">
      <c r="N124" s="20" t="str">
        <f t="shared" si="12"/>
        <v/>
      </c>
      <c r="O124" s="20" t="str">
        <f t="shared" si="13"/>
        <v/>
      </c>
      <c r="P124" s="21" t="str">
        <f t="shared" si="14"/>
        <v/>
      </c>
      <c r="Q124" s="22">
        <f>if(ISerror(value(P124)),sumif(axle!A:A,N124,axle!D:D),sumif(axle!A:A,N124,axle!C:C))</f>
        <v>0</v>
      </c>
      <c r="R124" s="24">
        <f>if(ISerror(value(P124)),sumif(axle!E:E,O124,axle!G:G),sumif(axle!E:E,O124,axle!F:F))</f>
        <v>0</v>
      </c>
      <c r="S124" s="24">
        <f>sumif(axle!H:H,P124,axle!I:I)</f>
        <v>0</v>
      </c>
      <c r="T124" s="24" t="str">
        <f>if(sumif(axle!H:H,P124,axle!J:J)=1,"LSD","")</f>
        <v/>
      </c>
      <c r="U124" t="str">
        <f t="shared" si="4"/>
        <v/>
      </c>
      <c r="V124">
        <f>sumif(engine!A:A,K124,engine!I:I)</f>
        <v>0</v>
      </c>
      <c r="W124">
        <f>sumif(trans!A:A,L124,trans!D:D)</f>
        <v>0</v>
      </c>
      <c r="X124" s="45">
        <f t="shared" si="5"/>
        <v>0</v>
      </c>
      <c r="Y124" s="45">
        <f t="shared" si="6"/>
        <v>0</v>
      </c>
      <c r="Z124" s="3">
        <f t="shared" si="7"/>
        <v>0</v>
      </c>
      <c r="AA124" s="45" t="str">
        <f t="shared" si="15"/>
        <v/>
      </c>
      <c r="AB124" s="46" t="str">
        <f t="shared" si="16"/>
        <v/>
      </c>
    </row>
    <row r="125">
      <c r="N125" s="20" t="str">
        <f t="shared" si="12"/>
        <v/>
      </c>
      <c r="O125" s="20" t="str">
        <f t="shared" si="13"/>
        <v/>
      </c>
      <c r="P125" s="21" t="str">
        <f t="shared" si="14"/>
        <v/>
      </c>
      <c r="Q125" s="22">
        <f>if(ISerror(value(P125)),sumif(axle!A:A,N125,axle!D:D),sumif(axle!A:A,N125,axle!C:C))</f>
        <v>0</v>
      </c>
      <c r="R125" s="24">
        <f>if(ISerror(value(P125)),sumif(axle!E:E,O125,axle!G:G),sumif(axle!E:E,O125,axle!F:F))</f>
        <v>0</v>
      </c>
      <c r="S125" s="24">
        <f>sumif(axle!H:H,P125,axle!I:I)</f>
        <v>0</v>
      </c>
      <c r="T125" s="24" t="str">
        <f>if(sumif(axle!H:H,P125,axle!J:J)=1,"LSD","")</f>
        <v/>
      </c>
      <c r="U125" t="str">
        <f t="shared" si="4"/>
        <v/>
      </c>
      <c r="V125">
        <f>sumif(engine!A:A,K125,engine!I:I)</f>
        <v>0</v>
      </c>
      <c r="W125">
        <f>sumif(trans!A:A,L125,trans!D:D)</f>
        <v>0</v>
      </c>
      <c r="X125" s="45">
        <f t="shared" si="5"/>
        <v>0</v>
      </c>
      <c r="Y125" s="45">
        <f t="shared" si="6"/>
        <v>0</v>
      </c>
      <c r="Z125" s="3">
        <f t="shared" si="7"/>
        <v>0</v>
      </c>
      <c r="AA125" s="45" t="str">
        <f t="shared" si="15"/>
        <v/>
      </c>
      <c r="AB125" s="46" t="str">
        <f t="shared" si="16"/>
        <v/>
      </c>
    </row>
    <row r="126">
      <c r="N126" s="20" t="str">
        <f t="shared" si="12"/>
        <v/>
      </c>
      <c r="O126" s="20" t="str">
        <f t="shared" si="13"/>
        <v/>
      </c>
      <c r="P126" s="21" t="str">
        <f t="shared" si="14"/>
        <v/>
      </c>
      <c r="Q126" s="22">
        <f>if(ISerror(value(P126)),sumif(axle!A:A,N126,axle!D:D),sumif(axle!A:A,N126,axle!C:C))</f>
        <v>0</v>
      </c>
      <c r="R126" s="24">
        <f>if(ISerror(value(P126)),sumif(axle!E:E,O126,axle!G:G),sumif(axle!E:E,O126,axle!F:F))</f>
        <v>0</v>
      </c>
      <c r="S126" s="24">
        <f>sumif(axle!H:H,P126,axle!I:I)</f>
        <v>0</v>
      </c>
      <c r="T126" s="24" t="str">
        <f>if(sumif(axle!H:H,P126,axle!J:J)=1,"LSD","")</f>
        <v/>
      </c>
      <c r="U126" t="str">
        <f t="shared" si="4"/>
        <v/>
      </c>
      <c r="V126">
        <f>sumif(engine!A:A,K126,engine!I:I)</f>
        <v>0</v>
      </c>
      <c r="W126">
        <f>sumif(trans!A:A,L126,trans!D:D)</f>
        <v>0</v>
      </c>
      <c r="X126" s="45">
        <f t="shared" si="5"/>
        <v>0</v>
      </c>
      <c r="Y126" s="45">
        <f t="shared" si="6"/>
        <v>0</v>
      </c>
      <c r="Z126" s="3">
        <f t="shared" si="7"/>
        <v>0</v>
      </c>
      <c r="AA126" s="45" t="str">
        <f t="shared" si="15"/>
        <v/>
      </c>
      <c r="AB126" s="46" t="str">
        <f t="shared" si="16"/>
        <v/>
      </c>
    </row>
    <row r="127">
      <c r="N127" s="20" t="str">
        <f t="shared" si="12"/>
        <v/>
      </c>
      <c r="O127" s="20" t="str">
        <f t="shared" si="13"/>
        <v/>
      </c>
      <c r="P127" s="21" t="str">
        <f t="shared" si="14"/>
        <v/>
      </c>
      <c r="Q127" s="22">
        <f>if(ISerror(value(P127)),sumif(axle!A:A,N127,axle!D:D),sumif(axle!A:A,N127,axle!C:C))</f>
        <v>0</v>
      </c>
      <c r="R127" s="24">
        <f>if(ISerror(value(P127)),sumif(axle!E:E,O127,axle!G:G),sumif(axle!E:E,O127,axle!F:F))</f>
        <v>0</v>
      </c>
      <c r="S127" s="24">
        <f>sumif(axle!H:H,P127,axle!I:I)</f>
        <v>0</v>
      </c>
      <c r="T127" s="24" t="str">
        <f>if(sumif(axle!H:H,P127,axle!J:J)=1,"LSD","")</f>
        <v/>
      </c>
      <c r="U127" t="str">
        <f t="shared" si="4"/>
        <v/>
      </c>
      <c r="V127">
        <f>sumif(engine!A:A,K127,engine!I:I)</f>
        <v>0</v>
      </c>
      <c r="W127">
        <f>sumif(trans!A:A,L127,trans!D:D)</f>
        <v>0</v>
      </c>
      <c r="X127" s="45">
        <f t="shared" si="5"/>
        <v>0</v>
      </c>
      <c r="Y127" s="45">
        <f t="shared" si="6"/>
        <v>0</v>
      </c>
      <c r="Z127" s="3">
        <f t="shared" si="7"/>
        <v>0</v>
      </c>
      <c r="AA127" s="45" t="str">
        <f t="shared" si="15"/>
        <v/>
      </c>
      <c r="AB127" s="46" t="str">
        <f t="shared" si="16"/>
        <v/>
      </c>
    </row>
    <row r="128">
      <c r="N128" s="20" t="str">
        <f t="shared" si="12"/>
        <v/>
      </c>
      <c r="O128" s="20" t="str">
        <f t="shared" si="13"/>
        <v/>
      </c>
      <c r="P128" s="21" t="str">
        <f t="shared" si="14"/>
        <v/>
      </c>
      <c r="Q128" s="22">
        <f>if(ISerror(value(P128)),sumif(axle!A:A,N128,axle!D:D),sumif(axle!A:A,N128,axle!C:C))</f>
        <v>0</v>
      </c>
      <c r="R128" s="24">
        <f>if(ISerror(value(P128)),sumif(axle!E:E,O128,axle!G:G),sumif(axle!E:E,O128,axle!F:F))</f>
        <v>0</v>
      </c>
      <c r="S128" s="24">
        <f>sumif(axle!H:H,P128,axle!I:I)</f>
        <v>0</v>
      </c>
      <c r="T128" s="24" t="str">
        <f>if(sumif(axle!H:H,P128,axle!J:J)=1,"LSD","")</f>
        <v/>
      </c>
      <c r="U128" t="str">
        <f t="shared" si="4"/>
        <v/>
      </c>
      <c r="V128">
        <f>sumif(engine!A:A,K128,engine!I:I)</f>
        <v>0</v>
      </c>
      <c r="W128">
        <f>sumif(trans!A:A,L128,trans!D:D)</f>
        <v>0</v>
      </c>
      <c r="X128" s="45">
        <f t="shared" si="5"/>
        <v>0</v>
      </c>
      <c r="Y128" s="45">
        <f t="shared" si="6"/>
        <v>0</v>
      </c>
      <c r="Z128" s="3">
        <f t="shared" si="7"/>
        <v>0</v>
      </c>
      <c r="AA128" s="45" t="str">
        <f t="shared" si="15"/>
        <v/>
      </c>
      <c r="AB128" s="46" t="str">
        <f t="shared" si="16"/>
        <v/>
      </c>
    </row>
    <row r="129">
      <c r="N129" s="20" t="str">
        <f t="shared" si="12"/>
        <v/>
      </c>
      <c r="O129" s="20" t="str">
        <f t="shared" si="13"/>
        <v/>
      </c>
      <c r="P129" s="21" t="str">
        <f t="shared" si="14"/>
        <v/>
      </c>
      <c r="Q129" s="22">
        <f>if(ISerror(value(P129)),sumif(axle!A:A,N129,axle!D:D),sumif(axle!A:A,N129,axle!C:C))</f>
        <v>0</v>
      </c>
      <c r="R129" s="24">
        <f>if(ISerror(value(P129)),sumif(axle!E:E,O129,axle!G:G),sumif(axle!E:E,O129,axle!F:F))</f>
        <v>0</v>
      </c>
      <c r="S129" s="24">
        <f>sumif(axle!H:H,P129,axle!I:I)</f>
        <v>0</v>
      </c>
      <c r="T129" s="24" t="str">
        <f>if(sumif(axle!H:H,P129,axle!J:J)=1,"LSD","")</f>
        <v/>
      </c>
      <c r="U129" t="str">
        <f t="shared" si="4"/>
        <v/>
      </c>
      <c r="V129">
        <f>sumif(engine!A:A,K129,engine!I:I)</f>
        <v>0</v>
      </c>
      <c r="W129">
        <f>sumif(trans!A:A,L129,trans!D:D)</f>
        <v>0</v>
      </c>
      <c r="X129" s="45">
        <f t="shared" si="5"/>
        <v>0</v>
      </c>
      <c r="Y129" s="45">
        <f t="shared" si="6"/>
        <v>0</v>
      </c>
      <c r="Z129" s="3">
        <f t="shared" si="7"/>
        <v>0</v>
      </c>
      <c r="AA129" s="45" t="str">
        <f t="shared" si="15"/>
        <v/>
      </c>
      <c r="AB129" s="46" t="str">
        <f t="shared" si="16"/>
        <v/>
      </c>
    </row>
    <row r="130">
      <c r="N130" s="20" t="str">
        <f t="shared" si="12"/>
        <v/>
      </c>
      <c r="O130" s="20" t="str">
        <f t="shared" si="13"/>
        <v/>
      </c>
      <c r="P130" s="21" t="str">
        <f t="shared" si="14"/>
        <v/>
      </c>
      <c r="Q130" s="22">
        <f>if(ISerror(value(P130)),sumif(axle!A:A,N130,axle!D:D),sumif(axle!A:A,N130,axle!C:C))</f>
        <v>0</v>
      </c>
      <c r="R130" s="24">
        <f>if(ISerror(value(P130)),sumif(axle!E:E,O130,axle!G:G),sumif(axle!E:E,O130,axle!F:F))</f>
        <v>0</v>
      </c>
      <c r="S130" s="24">
        <f>sumif(axle!H:H,P130,axle!I:I)</f>
        <v>0</v>
      </c>
      <c r="T130" s="24" t="str">
        <f>if(sumif(axle!H:H,P130,axle!J:J)=1,"LSD","")</f>
        <v/>
      </c>
      <c r="U130" t="str">
        <f t="shared" si="4"/>
        <v/>
      </c>
      <c r="V130">
        <f>sumif(engine!A:A,K130,engine!I:I)</f>
        <v>0</v>
      </c>
      <c r="W130">
        <f>sumif(trans!A:A,L130,trans!D:D)</f>
        <v>0</v>
      </c>
      <c r="X130" s="45">
        <f t="shared" si="5"/>
        <v>0</v>
      </c>
      <c r="Y130" s="45">
        <f t="shared" si="6"/>
        <v>0</v>
      </c>
      <c r="Z130" s="3">
        <f t="shared" si="7"/>
        <v>0</v>
      </c>
      <c r="AA130" s="45" t="str">
        <f t="shared" si="15"/>
        <v/>
      </c>
      <c r="AB130" s="46" t="str">
        <f t="shared" si="16"/>
        <v/>
      </c>
    </row>
    <row r="131">
      <c r="N131" s="20" t="str">
        <f t="shared" si="12"/>
        <v/>
      </c>
      <c r="O131" s="20" t="str">
        <f t="shared" si="13"/>
        <v/>
      </c>
      <c r="P131" s="21" t="str">
        <f t="shared" si="14"/>
        <v/>
      </c>
      <c r="Q131" s="22">
        <f>if(ISerror(value(P131)),sumif(axle!A:A,N131,axle!D:D),sumif(axle!A:A,N131,axle!C:C))</f>
        <v>0</v>
      </c>
      <c r="R131" s="24">
        <f>if(ISerror(value(P131)),sumif(axle!E:E,O131,axle!G:G),sumif(axle!E:E,O131,axle!F:F))</f>
        <v>0</v>
      </c>
      <c r="S131" s="24">
        <f>sumif(axle!H:H,P131,axle!I:I)</f>
        <v>0</v>
      </c>
      <c r="T131" s="24" t="str">
        <f>if(sumif(axle!H:H,P131,axle!J:J)=1,"LSD","")</f>
        <v/>
      </c>
      <c r="U131" t="str">
        <f t="shared" si="4"/>
        <v/>
      </c>
      <c r="V131">
        <f>sumif(engine!A:A,K131,engine!I:I)</f>
        <v>0</v>
      </c>
      <c r="W131">
        <f>sumif(trans!A:A,L131,trans!D:D)</f>
        <v>0</v>
      </c>
      <c r="X131" s="45">
        <f t="shared" si="5"/>
        <v>0</v>
      </c>
      <c r="Y131" s="45">
        <f t="shared" si="6"/>
        <v>0</v>
      </c>
      <c r="Z131" s="3">
        <f t="shared" si="7"/>
        <v>0</v>
      </c>
      <c r="AA131" s="45" t="str">
        <f t="shared" si="15"/>
        <v/>
      </c>
      <c r="AB131" s="46" t="str">
        <f t="shared" si="16"/>
        <v/>
      </c>
    </row>
    <row r="132">
      <c r="N132" s="20" t="str">
        <f t="shared" si="12"/>
        <v/>
      </c>
      <c r="O132" s="20" t="str">
        <f t="shared" si="13"/>
        <v/>
      </c>
      <c r="P132" s="21" t="str">
        <f t="shared" si="14"/>
        <v/>
      </c>
      <c r="Q132" s="22">
        <f>if(ISerror(value(P132)),sumif(axle!A:A,N132,axle!D:D),sumif(axle!A:A,N132,axle!C:C))</f>
        <v>0</v>
      </c>
      <c r="R132" s="24">
        <f>if(ISerror(value(P132)),sumif(axle!E:E,O132,axle!G:G),sumif(axle!E:E,O132,axle!F:F))</f>
        <v>0</v>
      </c>
      <c r="S132" s="24">
        <f>sumif(axle!H:H,P132,axle!I:I)</f>
        <v>0</v>
      </c>
      <c r="T132" s="24" t="str">
        <f>if(sumif(axle!H:H,P132,axle!J:J)=1,"LSD","")</f>
        <v/>
      </c>
      <c r="U132" t="str">
        <f t="shared" si="4"/>
        <v/>
      </c>
      <c r="V132">
        <f>sumif(engine!A:A,K132,engine!I:I)</f>
        <v>0</v>
      </c>
      <c r="W132">
        <f>sumif(trans!A:A,L132,trans!D:D)</f>
        <v>0</v>
      </c>
      <c r="X132" s="45">
        <f t="shared" si="5"/>
        <v>0</v>
      </c>
      <c r="Y132" s="45">
        <f t="shared" si="6"/>
        <v>0</v>
      </c>
      <c r="Z132" s="3">
        <f t="shared" si="7"/>
        <v>0</v>
      </c>
      <c r="AA132" s="45" t="str">
        <f t="shared" si="15"/>
        <v/>
      </c>
      <c r="AB132" s="46" t="str">
        <f t="shared" si="16"/>
        <v/>
      </c>
    </row>
    <row r="133">
      <c r="N133" s="20" t="str">
        <f t="shared" si="12"/>
        <v/>
      </c>
      <c r="O133" s="20" t="str">
        <f t="shared" si="13"/>
        <v/>
      </c>
      <c r="P133" s="21" t="str">
        <f t="shared" si="14"/>
        <v/>
      </c>
      <c r="Q133" s="22">
        <f>if(ISerror(value(P133)),sumif(axle!A:A,N133,axle!D:D),sumif(axle!A:A,N133,axle!C:C))</f>
        <v>0</v>
      </c>
      <c r="R133" s="24">
        <f>if(ISerror(value(P133)),sumif(axle!E:E,O133,axle!G:G),sumif(axle!E:E,O133,axle!F:F))</f>
        <v>0</v>
      </c>
      <c r="S133" s="24">
        <f>sumif(axle!H:H,P133,axle!I:I)</f>
        <v>0</v>
      </c>
      <c r="T133" s="24" t="str">
        <f>if(sumif(axle!H:H,P133,axle!J:J)=1,"LSD","")</f>
        <v/>
      </c>
      <c r="U133" t="str">
        <f t="shared" si="4"/>
        <v/>
      </c>
      <c r="V133">
        <f>sumif(engine!A:A,K133,engine!I:I)</f>
        <v>0</v>
      </c>
      <c r="W133">
        <f>sumif(trans!A:A,L133,trans!D:D)</f>
        <v>0</v>
      </c>
      <c r="X133" s="45">
        <f t="shared" si="5"/>
        <v>0</v>
      </c>
      <c r="Y133" s="45">
        <f t="shared" si="6"/>
        <v>0</v>
      </c>
      <c r="Z133" s="3">
        <f t="shared" si="7"/>
        <v>0</v>
      </c>
      <c r="AA133" s="45" t="str">
        <f t="shared" si="15"/>
        <v/>
      </c>
      <c r="AB133" s="46" t="str">
        <f t="shared" si="16"/>
        <v/>
      </c>
    </row>
    <row r="134">
      <c r="N134" s="20" t="str">
        <f t="shared" si="12"/>
        <v/>
      </c>
      <c r="O134" s="20" t="str">
        <f t="shared" si="13"/>
        <v/>
      </c>
      <c r="P134" s="21" t="str">
        <f t="shared" si="14"/>
        <v/>
      </c>
      <c r="Q134" s="22">
        <f>if(ISerror(value(P134)),sumif(axle!A:A,N134,axle!D:D),sumif(axle!A:A,N134,axle!C:C))</f>
        <v>0</v>
      </c>
      <c r="R134" s="24">
        <f>if(ISerror(value(P134)),sumif(axle!E:E,O134,axle!G:G),sumif(axle!E:E,O134,axle!F:F))</f>
        <v>0</v>
      </c>
      <c r="S134" s="24">
        <f>sumif(axle!H:H,P134,axle!I:I)</f>
        <v>0</v>
      </c>
      <c r="T134" s="24" t="str">
        <f>if(sumif(axle!H:H,P134,axle!J:J)=1,"LSD","")</f>
        <v/>
      </c>
      <c r="U134" t="str">
        <f t="shared" si="4"/>
        <v/>
      </c>
      <c r="V134">
        <f>sumif(engine!A:A,K134,engine!I:I)</f>
        <v>0</v>
      </c>
      <c r="W134">
        <f>sumif(trans!A:A,L134,trans!D:D)</f>
        <v>0</v>
      </c>
      <c r="X134" s="45">
        <f t="shared" si="5"/>
        <v>0</v>
      </c>
      <c r="Y134" s="45">
        <f t="shared" si="6"/>
        <v>0</v>
      </c>
      <c r="Z134" s="3">
        <f t="shared" si="7"/>
        <v>0</v>
      </c>
      <c r="AA134" s="45" t="str">
        <f t="shared" si="15"/>
        <v/>
      </c>
      <c r="AB134" s="46" t="str">
        <f t="shared" si="16"/>
        <v/>
      </c>
    </row>
    <row r="135">
      <c r="N135" s="20" t="str">
        <f t="shared" si="12"/>
        <v/>
      </c>
      <c r="O135" s="20" t="str">
        <f t="shared" si="13"/>
        <v/>
      </c>
      <c r="P135" s="21" t="str">
        <f t="shared" si="14"/>
        <v/>
      </c>
      <c r="Q135" s="22">
        <f>if(ISerror(value(P135)),sumif(axle!A:A,N135,axle!D:D),sumif(axle!A:A,N135,axle!C:C))</f>
        <v>0</v>
      </c>
      <c r="R135" s="24">
        <f>if(ISerror(value(P135)),sumif(axle!E:E,O135,axle!G:G),sumif(axle!E:E,O135,axle!F:F))</f>
        <v>0</v>
      </c>
      <c r="S135" s="24">
        <f>sumif(axle!H:H,P135,axle!I:I)</f>
        <v>0</v>
      </c>
      <c r="T135" s="24" t="str">
        <f>if(sumif(axle!H:H,P135,axle!J:J)=1,"LSD","")</f>
        <v/>
      </c>
      <c r="U135" t="str">
        <f t="shared" si="4"/>
        <v/>
      </c>
      <c r="V135">
        <f>sumif(engine!A:A,K135,engine!I:I)</f>
        <v>0</v>
      </c>
      <c r="W135">
        <f>sumif(trans!A:A,L135,trans!D:D)</f>
        <v>0</v>
      </c>
      <c r="X135" s="45">
        <f t="shared" si="5"/>
        <v>0</v>
      </c>
      <c r="Y135" s="45">
        <f t="shared" si="6"/>
        <v>0</v>
      </c>
      <c r="Z135" s="3">
        <f t="shared" si="7"/>
        <v>0</v>
      </c>
      <c r="AA135" s="45" t="str">
        <f t="shared" si="15"/>
        <v/>
      </c>
      <c r="AB135" s="46" t="str">
        <f t="shared" si="16"/>
        <v/>
      </c>
    </row>
    <row r="136">
      <c r="N136" s="20" t="str">
        <f t="shared" si="12"/>
        <v/>
      </c>
      <c r="O136" s="20" t="str">
        <f t="shared" si="13"/>
        <v/>
      </c>
      <c r="P136" s="21" t="str">
        <f t="shared" si="14"/>
        <v/>
      </c>
      <c r="Q136" s="22">
        <f>if(ISerror(value(P136)),sumif(axle!A:A,N136,axle!D:D),sumif(axle!A:A,N136,axle!C:C))</f>
        <v>0</v>
      </c>
      <c r="R136" s="24">
        <f>if(ISerror(value(P136)),sumif(axle!E:E,O136,axle!G:G),sumif(axle!E:E,O136,axle!F:F))</f>
        <v>0</v>
      </c>
      <c r="S136" s="24">
        <f>sumif(axle!H:H,P136,axle!I:I)</f>
        <v>0</v>
      </c>
      <c r="T136" s="24" t="str">
        <f>if(sumif(axle!H:H,P136,axle!J:J)=1,"LSD","")</f>
        <v/>
      </c>
      <c r="U136" t="str">
        <f t="shared" si="4"/>
        <v/>
      </c>
      <c r="V136">
        <f>sumif(engine!A:A,K136,engine!I:I)</f>
        <v>0</v>
      </c>
      <c r="W136">
        <f>sumif(trans!A:A,L136,trans!D:D)</f>
        <v>0</v>
      </c>
      <c r="X136" s="45">
        <f t="shared" si="5"/>
        <v>0</v>
      </c>
      <c r="Y136" s="45">
        <f t="shared" si="6"/>
        <v>0</v>
      </c>
      <c r="Z136" s="3">
        <f t="shared" si="7"/>
        <v>0</v>
      </c>
      <c r="AA136" s="45" t="str">
        <f t="shared" si="15"/>
        <v/>
      </c>
      <c r="AB136" s="46" t="str">
        <f t="shared" si="16"/>
        <v/>
      </c>
    </row>
    <row r="137">
      <c r="N137" s="20" t="str">
        <f t="shared" si="12"/>
        <v/>
      </c>
      <c r="O137" s="20" t="str">
        <f t="shared" si="13"/>
        <v/>
      </c>
      <c r="P137" s="21" t="str">
        <f t="shared" si="14"/>
        <v/>
      </c>
      <c r="Q137" s="22">
        <f>if(ISerror(value(P137)),sumif(axle!A:A,N137,axle!D:D),sumif(axle!A:A,N137,axle!C:C))</f>
        <v>0</v>
      </c>
      <c r="R137" s="24">
        <f>if(ISerror(value(P137)),sumif(axle!E:E,O137,axle!G:G),sumif(axle!E:E,O137,axle!F:F))</f>
        <v>0</v>
      </c>
      <c r="S137" s="24">
        <f>sumif(axle!H:H,P137,axle!I:I)</f>
        <v>0</v>
      </c>
      <c r="T137" s="24" t="str">
        <f>if(sumif(axle!H:H,P137,axle!J:J)=1,"LSD","")</f>
        <v/>
      </c>
      <c r="U137" t="str">
        <f t="shared" si="4"/>
        <v/>
      </c>
      <c r="V137">
        <f>sumif(engine!A:A,K137,engine!I:I)</f>
        <v>0</v>
      </c>
      <c r="W137">
        <f>sumif(trans!A:A,L137,trans!D:D)</f>
        <v>0</v>
      </c>
      <c r="X137" s="45">
        <f t="shared" si="5"/>
        <v>0</v>
      </c>
      <c r="Y137" s="45">
        <f t="shared" si="6"/>
        <v>0</v>
      </c>
      <c r="Z137" s="3">
        <f t="shared" si="7"/>
        <v>0</v>
      </c>
      <c r="AA137" s="45" t="str">
        <f t="shared" si="15"/>
        <v/>
      </c>
      <c r="AB137" s="46" t="str">
        <f t="shared" si="16"/>
        <v/>
      </c>
    </row>
    <row r="138">
      <c r="N138" s="20" t="str">
        <f t="shared" si="12"/>
        <v/>
      </c>
      <c r="O138" s="20" t="str">
        <f t="shared" si="13"/>
        <v/>
      </c>
      <c r="P138" s="21" t="str">
        <f t="shared" si="14"/>
        <v/>
      </c>
      <c r="Q138" s="22">
        <f>if(ISerror(value(P138)),sumif(axle!A:A,N138,axle!D:D),sumif(axle!A:A,N138,axle!C:C))</f>
        <v>0</v>
      </c>
      <c r="R138" s="24">
        <f>if(ISerror(value(P138)),sumif(axle!E:E,O138,axle!G:G),sumif(axle!E:E,O138,axle!F:F))</f>
        <v>0</v>
      </c>
      <c r="S138" s="24">
        <f>sumif(axle!H:H,P138,axle!I:I)</f>
        <v>0</v>
      </c>
      <c r="T138" s="24" t="str">
        <f>if(sumif(axle!H:H,P138,axle!J:J)=1,"LSD","")</f>
        <v/>
      </c>
      <c r="U138" t="str">
        <f t="shared" si="4"/>
        <v/>
      </c>
      <c r="V138">
        <f>sumif(engine!A:A,K138,engine!I:I)</f>
        <v>0</v>
      </c>
      <c r="W138">
        <f>sumif(trans!A:A,L138,trans!D:D)</f>
        <v>0</v>
      </c>
      <c r="X138" s="45">
        <f t="shared" si="5"/>
        <v>0</v>
      </c>
      <c r="Y138" s="45">
        <f t="shared" si="6"/>
        <v>0</v>
      </c>
      <c r="Z138" s="3">
        <f t="shared" si="7"/>
        <v>0</v>
      </c>
      <c r="AA138" s="45" t="str">
        <f t="shared" si="15"/>
        <v/>
      </c>
      <c r="AB138" s="46" t="str">
        <f t="shared" si="16"/>
        <v/>
      </c>
    </row>
    <row r="139">
      <c r="N139" s="20" t="str">
        <f t="shared" si="12"/>
        <v/>
      </c>
      <c r="O139" s="20" t="str">
        <f t="shared" si="13"/>
        <v/>
      </c>
      <c r="P139" s="21" t="str">
        <f t="shared" si="14"/>
        <v/>
      </c>
      <c r="Q139" s="22">
        <f>if(ISerror(value(P139)),sumif(axle!A:A,N139,axle!D:D),sumif(axle!A:A,N139,axle!C:C))</f>
        <v>0</v>
      </c>
      <c r="R139" s="24">
        <f>if(ISerror(value(P139)),sumif(axle!E:E,O139,axle!G:G),sumif(axle!E:E,O139,axle!F:F))</f>
        <v>0</v>
      </c>
      <c r="S139" s="24">
        <f>sumif(axle!H:H,P139,axle!I:I)</f>
        <v>0</v>
      </c>
      <c r="T139" s="24" t="str">
        <f>if(sumif(axle!H:H,P139,axle!J:J)=1,"LSD","")</f>
        <v/>
      </c>
      <c r="U139" t="str">
        <f t="shared" si="4"/>
        <v/>
      </c>
      <c r="V139">
        <f>sumif(engine!A:A,K139,engine!I:I)</f>
        <v>0</v>
      </c>
      <c r="W139">
        <f>sumif(trans!A:A,L139,trans!D:D)</f>
        <v>0</v>
      </c>
      <c r="X139" s="45">
        <f t="shared" si="5"/>
        <v>0</v>
      </c>
      <c r="Y139" s="45">
        <f t="shared" si="6"/>
        <v>0</v>
      </c>
      <c r="Z139" s="3">
        <f t="shared" si="7"/>
        <v>0</v>
      </c>
      <c r="AA139" s="45" t="str">
        <f t="shared" si="15"/>
        <v/>
      </c>
      <c r="AB139" s="46" t="str">
        <f t="shared" si="16"/>
        <v/>
      </c>
    </row>
    <row r="140">
      <c r="N140" s="20" t="str">
        <f t="shared" si="12"/>
        <v/>
      </c>
      <c r="O140" s="20" t="str">
        <f t="shared" si="13"/>
        <v/>
      </c>
      <c r="P140" s="21" t="str">
        <f t="shared" si="14"/>
        <v/>
      </c>
      <c r="Q140" s="22">
        <f>if(ISerror(value(P140)),sumif(axle!A:A,N140,axle!D:D),sumif(axle!A:A,N140,axle!C:C))</f>
        <v>0</v>
      </c>
      <c r="R140" s="24">
        <f>if(ISerror(value(P140)),sumif(axle!E:E,O140,axle!G:G),sumif(axle!E:E,O140,axle!F:F))</f>
        <v>0</v>
      </c>
      <c r="S140" s="24">
        <f>sumif(axle!H:H,P140,axle!I:I)</f>
        <v>0</v>
      </c>
      <c r="T140" s="24" t="str">
        <f>if(sumif(axle!H:H,P140,axle!J:J)=1,"LSD","")</f>
        <v/>
      </c>
      <c r="U140" t="str">
        <f t="shared" si="4"/>
        <v/>
      </c>
      <c r="V140">
        <f>sumif(engine!A:A,K140,engine!I:I)</f>
        <v>0</v>
      </c>
      <c r="W140">
        <f>sumif(trans!A:A,L140,trans!D:D)</f>
        <v>0</v>
      </c>
      <c r="X140" s="45">
        <f t="shared" si="5"/>
        <v>0</v>
      </c>
      <c r="Y140" s="45">
        <f t="shared" si="6"/>
        <v>0</v>
      </c>
      <c r="Z140" s="3">
        <f t="shared" si="7"/>
        <v>0</v>
      </c>
      <c r="AA140" s="45" t="str">
        <f t="shared" si="15"/>
        <v/>
      </c>
      <c r="AB140" s="46" t="str">
        <f t="shared" si="16"/>
        <v/>
      </c>
    </row>
    <row r="141">
      <c r="N141" s="20" t="str">
        <f t="shared" si="12"/>
        <v/>
      </c>
      <c r="O141" s="20" t="str">
        <f t="shared" si="13"/>
        <v/>
      </c>
      <c r="P141" s="21" t="str">
        <f t="shared" si="14"/>
        <v/>
      </c>
      <c r="Q141" s="22">
        <f>if(ISerror(value(P141)),sumif(axle!A:A,N141,axle!D:D),sumif(axle!A:A,N141,axle!C:C))</f>
        <v>0</v>
      </c>
      <c r="R141" s="24">
        <f>if(ISerror(value(P141)),sumif(axle!E:E,O141,axle!G:G),sumif(axle!E:E,O141,axle!F:F))</f>
        <v>0</v>
      </c>
      <c r="S141" s="24">
        <f>sumif(axle!H:H,P141,axle!I:I)</f>
        <v>0</v>
      </c>
      <c r="T141" s="24" t="str">
        <f>if(sumif(axle!H:H,P141,axle!J:J)=1,"LSD","")</f>
        <v/>
      </c>
      <c r="U141" t="str">
        <f t="shared" si="4"/>
        <v/>
      </c>
      <c r="V141">
        <f>sumif(engine!A:A,K141,engine!I:I)</f>
        <v>0</v>
      </c>
      <c r="W141">
        <f>sumif(trans!A:A,L141,trans!D:D)</f>
        <v>0</v>
      </c>
      <c r="X141" s="45">
        <f t="shared" si="5"/>
        <v>0</v>
      </c>
      <c r="Y141" s="45">
        <f t="shared" si="6"/>
        <v>0</v>
      </c>
      <c r="Z141" s="3">
        <f t="shared" si="7"/>
        <v>0</v>
      </c>
      <c r="AA141" s="45" t="str">
        <f t="shared" si="15"/>
        <v/>
      </c>
      <c r="AB141" s="46" t="str">
        <f t="shared" si="16"/>
        <v/>
      </c>
    </row>
    <row r="142">
      <c r="N142" s="20" t="str">
        <f t="shared" si="12"/>
        <v/>
      </c>
      <c r="O142" s="20" t="str">
        <f t="shared" si="13"/>
        <v/>
      </c>
      <c r="P142" s="21" t="str">
        <f t="shared" si="14"/>
        <v/>
      </c>
      <c r="Q142" s="22">
        <f>if(ISerror(value(P142)),sumif(axle!A:A,N142,axle!D:D),sumif(axle!A:A,N142,axle!C:C))</f>
        <v>0</v>
      </c>
      <c r="R142" s="24">
        <f>if(ISerror(value(P142)),sumif(axle!E:E,O142,axle!G:G),sumif(axle!E:E,O142,axle!F:F))</f>
        <v>0</v>
      </c>
      <c r="S142" s="24">
        <f>sumif(axle!H:H,P142,axle!I:I)</f>
        <v>0</v>
      </c>
      <c r="T142" s="24" t="str">
        <f>if(sumif(axle!H:H,P142,axle!J:J)=1,"LSD","")</f>
        <v/>
      </c>
      <c r="U142" t="str">
        <f t="shared" si="4"/>
        <v/>
      </c>
      <c r="V142">
        <f>sumif(engine!A:A,K142,engine!I:I)</f>
        <v>0</v>
      </c>
      <c r="W142">
        <f>sumif(trans!A:A,L142,trans!D:D)</f>
        <v>0</v>
      </c>
      <c r="X142" s="45">
        <f t="shared" si="5"/>
        <v>0</v>
      </c>
      <c r="Y142" s="45">
        <f t="shared" si="6"/>
        <v>0</v>
      </c>
      <c r="Z142" s="3">
        <f t="shared" si="7"/>
        <v>0</v>
      </c>
      <c r="AA142" s="45" t="str">
        <f t="shared" si="15"/>
        <v/>
      </c>
      <c r="AB142" s="46" t="str">
        <f t="shared" si="16"/>
        <v/>
      </c>
    </row>
    <row r="143">
      <c r="N143" s="20" t="str">
        <f t="shared" si="12"/>
        <v/>
      </c>
      <c r="O143" s="20" t="str">
        <f t="shared" si="13"/>
        <v/>
      </c>
      <c r="P143" s="21" t="str">
        <f t="shared" si="14"/>
        <v/>
      </c>
      <c r="Q143" s="22">
        <f>if(ISerror(value(P143)),sumif(axle!A:A,N143,axle!D:D),sumif(axle!A:A,N143,axle!C:C))</f>
        <v>0</v>
      </c>
      <c r="R143" s="24">
        <f>if(ISerror(value(P143)),sumif(axle!E:E,O143,axle!G:G),sumif(axle!E:E,O143,axle!F:F))</f>
        <v>0</v>
      </c>
      <c r="S143" s="24">
        <f>sumif(axle!H:H,P143,axle!I:I)</f>
        <v>0</v>
      </c>
      <c r="T143" s="24" t="str">
        <f>if(sumif(axle!H:H,P143,axle!J:J)=1,"LSD","")</f>
        <v/>
      </c>
      <c r="U143" t="str">
        <f t="shared" si="4"/>
        <v/>
      </c>
      <c r="V143">
        <f>sumif(engine!A:A,K143,engine!I:I)</f>
        <v>0</v>
      </c>
      <c r="W143">
        <f>sumif(trans!A:A,L143,trans!D:D)</f>
        <v>0</v>
      </c>
      <c r="X143" s="45">
        <f t="shared" si="5"/>
        <v>0</v>
      </c>
      <c r="Y143" s="45">
        <f t="shared" si="6"/>
        <v>0</v>
      </c>
      <c r="Z143" s="3">
        <f t="shared" si="7"/>
        <v>0</v>
      </c>
      <c r="AA143" s="45" t="str">
        <f t="shared" si="15"/>
        <v/>
      </c>
      <c r="AB143" s="46" t="str">
        <f t="shared" si="16"/>
        <v/>
      </c>
    </row>
    <row r="144">
      <c r="N144" s="20" t="str">
        <f t="shared" si="12"/>
        <v/>
      </c>
      <c r="O144" s="20" t="str">
        <f t="shared" si="13"/>
        <v/>
      </c>
      <c r="P144" s="21" t="str">
        <f t="shared" si="14"/>
        <v/>
      </c>
      <c r="Q144" s="22">
        <f>if(ISerror(value(P144)),sumif(axle!A:A,N144,axle!D:D),sumif(axle!A:A,N144,axle!C:C))</f>
        <v>0</v>
      </c>
      <c r="R144" s="24">
        <f>if(ISerror(value(P144)),sumif(axle!E:E,O144,axle!G:G),sumif(axle!E:E,O144,axle!F:F))</f>
        <v>0</v>
      </c>
      <c r="S144" s="24">
        <f>sumif(axle!H:H,P144,axle!I:I)</f>
        <v>0</v>
      </c>
      <c r="T144" s="24" t="str">
        <f>if(sumif(axle!H:H,P144,axle!J:J)=1,"LSD","")</f>
        <v/>
      </c>
      <c r="U144" t="str">
        <f t="shared" si="4"/>
        <v/>
      </c>
      <c r="V144">
        <f>sumif(engine!A:A,K144,engine!I:I)</f>
        <v>0</v>
      </c>
      <c r="W144">
        <f>sumif(trans!A:A,L144,trans!D:D)</f>
        <v>0</v>
      </c>
      <c r="X144" s="45">
        <f t="shared" si="5"/>
        <v>0</v>
      </c>
      <c r="Y144" s="45">
        <f t="shared" si="6"/>
        <v>0</v>
      </c>
      <c r="Z144" s="3">
        <f t="shared" si="7"/>
        <v>0</v>
      </c>
      <c r="AA144" s="45" t="str">
        <f t="shared" si="15"/>
        <v/>
      </c>
      <c r="AB144" s="46" t="str">
        <f t="shared" si="16"/>
        <v/>
      </c>
    </row>
    <row r="145">
      <c r="N145" s="20" t="str">
        <f t="shared" si="12"/>
        <v/>
      </c>
      <c r="O145" s="20" t="str">
        <f t="shared" si="13"/>
        <v/>
      </c>
      <c r="P145" s="21" t="str">
        <f t="shared" si="14"/>
        <v/>
      </c>
      <c r="Q145" s="22">
        <f>if(ISerror(value(P145)),sumif(axle!A:A,N145,axle!D:D),sumif(axle!A:A,N145,axle!C:C))</f>
        <v>0</v>
      </c>
      <c r="R145" s="24">
        <f>if(ISerror(value(P145)),sumif(axle!E:E,O145,axle!G:G),sumif(axle!E:E,O145,axle!F:F))</f>
        <v>0</v>
      </c>
      <c r="S145" s="24">
        <f>sumif(axle!H:H,P145,axle!I:I)</f>
        <v>0</v>
      </c>
      <c r="T145" s="24" t="str">
        <f>if(sumif(axle!H:H,P145,axle!J:J)=1,"LSD","")</f>
        <v/>
      </c>
      <c r="U145" t="str">
        <f t="shared" si="4"/>
        <v/>
      </c>
      <c r="V145">
        <f>sumif(engine!A:A,K145,engine!I:I)</f>
        <v>0</v>
      </c>
      <c r="W145">
        <f>sumif(trans!A:A,L145,trans!D:D)</f>
        <v>0</v>
      </c>
      <c r="X145" s="45">
        <f t="shared" si="5"/>
        <v>0</v>
      </c>
      <c r="Y145" s="45">
        <f t="shared" si="6"/>
        <v>0</v>
      </c>
      <c r="Z145" s="3">
        <f t="shared" si="7"/>
        <v>0</v>
      </c>
      <c r="AA145" s="45" t="str">
        <f t="shared" si="15"/>
        <v/>
      </c>
      <c r="AB145" s="46" t="str">
        <f t="shared" si="16"/>
        <v/>
      </c>
    </row>
    <row r="146">
      <c r="N146" s="20" t="str">
        <f t="shared" si="12"/>
        <v/>
      </c>
      <c r="O146" s="20" t="str">
        <f t="shared" si="13"/>
        <v/>
      </c>
      <c r="P146" s="21" t="str">
        <f t="shared" si="14"/>
        <v/>
      </c>
      <c r="Q146" s="22">
        <f>if(ISerror(value(P146)),sumif(axle!A:A,N146,axle!D:D),sumif(axle!A:A,N146,axle!C:C))</f>
        <v>0</v>
      </c>
      <c r="R146" s="24">
        <f>if(ISerror(value(P146)),sumif(axle!E:E,O146,axle!G:G),sumif(axle!E:E,O146,axle!F:F))</f>
        <v>0</v>
      </c>
      <c r="S146" s="24">
        <f>sumif(axle!H:H,P146,axle!I:I)</f>
        <v>0</v>
      </c>
      <c r="T146" s="24" t="str">
        <f>if(sumif(axle!H:H,P146,axle!J:J)=1,"LSD","")</f>
        <v/>
      </c>
      <c r="U146" t="str">
        <f t="shared" si="4"/>
        <v/>
      </c>
      <c r="V146">
        <f>sumif(engine!A:A,K146,engine!I:I)</f>
        <v>0</v>
      </c>
      <c r="W146">
        <f>sumif(trans!A:A,L146,trans!D:D)</f>
        <v>0</v>
      </c>
      <c r="X146" s="45">
        <f t="shared" si="5"/>
        <v>0</v>
      </c>
      <c r="Y146" s="45">
        <f t="shared" si="6"/>
        <v>0</v>
      </c>
      <c r="Z146" s="3">
        <f t="shared" si="7"/>
        <v>0</v>
      </c>
      <c r="AA146" s="45" t="str">
        <f t="shared" si="15"/>
        <v/>
      </c>
      <c r="AB146" s="46" t="str">
        <f t="shared" si="16"/>
        <v/>
      </c>
    </row>
    <row r="147">
      <c r="N147" s="20" t="str">
        <f t="shared" si="12"/>
        <v/>
      </c>
      <c r="O147" s="20" t="str">
        <f t="shared" si="13"/>
        <v/>
      </c>
      <c r="P147" s="21" t="str">
        <f t="shared" si="14"/>
        <v/>
      </c>
      <c r="Q147" s="22">
        <f>if(ISerror(value(P147)),sumif(axle!A:A,N147,axle!D:D),sumif(axle!A:A,N147,axle!C:C))</f>
        <v>0</v>
      </c>
      <c r="R147" s="24">
        <f>if(ISerror(value(P147)),sumif(axle!E:E,O147,axle!G:G),sumif(axle!E:E,O147,axle!F:F))</f>
        <v>0</v>
      </c>
      <c r="S147" s="24">
        <f>sumif(axle!H:H,P147,axle!I:I)</f>
        <v>0</v>
      </c>
      <c r="T147" s="24" t="str">
        <f>if(sumif(axle!H:H,P147,axle!J:J)=1,"LSD","")</f>
        <v/>
      </c>
      <c r="U147" t="str">
        <f t="shared" si="4"/>
        <v/>
      </c>
      <c r="V147">
        <f>sumif(engine!A:A,K147,engine!I:I)</f>
        <v>0</v>
      </c>
      <c r="W147">
        <f>sumif(trans!A:A,L147,trans!D:D)</f>
        <v>0</v>
      </c>
      <c r="X147" s="45">
        <f t="shared" si="5"/>
        <v>0</v>
      </c>
      <c r="Y147" s="45">
        <f t="shared" si="6"/>
        <v>0</v>
      </c>
      <c r="Z147" s="3">
        <f t="shared" si="7"/>
        <v>0</v>
      </c>
      <c r="AA147" s="45" t="str">
        <f t="shared" si="15"/>
        <v/>
      </c>
      <c r="AB147" s="46" t="str">
        <f t="shared" si="16"/>
        <v/>
      </c>
    </row>
    <row r="148">
      <c r="N148" s="20" t="str">
        <f t="shared" si="12"/>
        <v/>
      </c>
      <c r="O148" s="20" t="str">
        <f t="shared" si="13"/>
        <v/>
      </c>
      <c r="P148" s="21" t="str">
        <f t="shared" si="14"/>
        <v/>
      </c>
      <c r="Q148" s="22">
        <f>if(ISerror(value(P148)),sumif(axle!A:A,N148,axle!D:D),sumif(axle!A:A,N148,axle!C:C))</f>
        <v>0</v>
      </c>
      <c r="R148" s="24">
        <f>if(ISerror(value(P148)),sumif(axle!E:E,O148,axle!G:G),sumif(axle!E:E,O148,axle!F:F))</f>
        <v>0</v>
      </c>
      <c r="S148" s="24">
        <f>sumif(axle!H:H,P148,axle!I:I)</f>
        <v>0</v>
      </c>
      <c r="T148" s="24" t="str">
        <f>if(sumif(axle!H:H,P148,axle!J:J)=1,"LSD","")</f>
        <v/>
      </c>
      <c r="U148" t="str">
        <f t="shared" si="4"/>
        <v/>
      </c>
      <c r="V148">
        <f>sumif(engine!A:A,K148,engine!I:I)</f>
        <v>0</v>
      </c>
      <c r="W148">
        <f>sumif(trans!A:A,L148,trans!D:D)</f>
        <v>0</v>
      </c>
      <c r="X148" s="45">
        <f t="shared" si="5"/>
        <v>0</v>
      </c>
      <c r="Y148" s="45">
        <f t="shared" si="6"/>
        <v>0</v>
      </c>
      <c r="Z148" s="3">
        <f t="shared" si="7"/>
        <v>0</v>
      </c>
      <c r="AA148" s="45" t="str">
        <f t="shared" si="15"/>
        <v/>
      </c>
      <c r="AB148" s="46" t="str">
        <f t="shared" si="16"/>
        <v/>
      </c>
    </row>
    <row r="149">
      <c r="N149" s="20" t="str">
        <f t="shared" si="12"/>
        <v/>
      </c>
      <c r="O149" s="20" t="str">
        <f t="shared" si="13"/>
        <v/>
      </c>
      <c r="P149" s="21" t="str">
        <f t="shared" si="14"/>
        <v/>
      </c>
      <c r="Q149" s="22">
        <f>if(ISerror(value(P149)),sumif(axle!A:A,N149,axle!D:D),sumif(axle!A:A,N149,axle!C:C))</f>
        <v>0</v>
      </c>
      <c r="R149" s="24">
        <f>if(ISerror(value(P149)),sumif(axle!E:E,O149,axle!G:G),sumif(axle!E:E,O149,axle!F:F))</f>
        <v>0</v>
      </c>
      <c r="S149" s="24">
        <f>sumif(axle!H:H,P149,axle!I:I)</f>
        <v>0</v>
      </c>
      <c r="T149" s="24" t="str">
        <f>if(sumif(axle!H:H,P149,axle!J:J)=1,"LSD","")</f>
        <v/>
      </c>
      <c r="U149" t="str">
        <f t="shared" si="4"/>
        <v/>
      </c>
      <c r="V149">
        <f>sumif(engine!A:A,K149,engine!I:I)</f>
        <v>0</v>
      </c>
      <c r="W149">
        <f>sumif(trans!A:A,L149,trans!D:D)</f>
        <v>0</v>
      </c>
      <c r="X149" s="45">
        <f t="shared" si="5"/>
        <v>0</v>
      </c>
      <c r="Y149" s="45">
        <f t="shared" si="6"/>
        <v>0</v>
      </c>
      <c r="Z149" s="3">
        <f t="shared" si="7"/>
        <v>0</v>
      </c>
      <c r="AA149" s="45" t="str">
        <f t="shared" si="15"/>
        <v/>
      </c>
      <c r="AB149" s="46" t="str">
        <f t="shared" si="16"/>
        <v/>
      </c>
    </row>
    <row r="150">
      <c r="N150" s="20" t="str">
        <f t="shared" si="12"/>
        <v/>
      </c>
      <c r="O150" s="20" t="str">
        <f t="shared" si="13"/>
        <v/>
      </c>
      <c r="P150" s="21" t="str">
        <f t="shared" si="14"/>
        <v/>
      </c>
      <c r="Q150" s="22">
        <f>if(ISerror(value(P150)),sumif(axle!A:A,N150,axle!D:D),sumif(axle!A:A,N150,axle!C:C))</f>
        <v>0</v>
      </c>
      <c r="R150" s="24">
        <f>if(ISerror(value(P150)),sumif(axle!E:E,O150,axle!G:G),sumif(axle!E:E,O150,axle!F:F))</f>
        <v>0</v>
      </c>
      <c r="S150" s="24">
        <f>sumif(axle!H:H,P150,axle!I:I)</f>
        <v>0</v>
      </c>
      <c r="T150" s="24" t="str">
        <f>if(sumif(axle!H:H,P150,axle!J:J)=1,"LSD","")</f>
        <v/>
      </c>
      <c r="U150" t="str">
        <f t="shared" si="4"/>
        <v/>
      </c>
      <c r="V150">
        <f>sumif(engine!A:A,K150,engine!I:I)</f>
        <v>0</v>
      </c>
      <c r="W150">
        <f>sumif(trans!A:A,L150,trans!D:D)</f>
        <v>0</v>
      </c>
      <c r="X150" s="45">
        <f t="shared" si="5"/>
        <v>0</v>
      </c>
      <c r="Y150" s="45">
        <f t="shared" si="6"/>
        <v>0</v>
      </c>
      <c r="Z150" s="3">
        <f t="shared" si="7"/>
        <v>0</v>
      </c>
      <c r="AA150" s="45" t="str">
        <f t="shared" si="15"/>
        <v/>
      </c>
      <c r="AB150" s="46" t="str">
        <f t="shared" si="16"/>
        <v/>
      </c>
    </row>
    <row r="151">
      <c r="N151" s="20" t="str">
        <f t="shared" si="12"/>
        <v/>
      </c>
      <c r="O151" s="20" t="str">
        <f t="shared" si="13"/>
        <v/>
      </c>
      <c r="P151" s="21" t="str">
        <f t="shared" si="14"/>
        <v/>
      </c>
      <c r="Q151" s="22">
        <f>if(ISerror(value(P151)),sumif(axle!A:A,N151,axle!D:D),sumif(axle!A:A,N151,axle!C:C))</f>
        <v>0</v>
      </c>
      <c r="R151" s="24">
        <f>if(ISerror(value(P151)),sumif(axle!E:E,O151,axle!G:G),sumif(axle!E:E,O151,axle!F:F))</f>
        <v>0</v>
      </c>
      <c r="S151" s="24">
        <f>sumif(axle!H:H,P151,axle!I:I)</f>
        <v>0</v>
      </c>
      <c r="T151" s="24" t="str">
        <f>if(sumif(axle!H:H,P151,axle!J:J)=1,"LSD","")</f>
        <v/>
      </c>
      <c r="U151" t="str">
        <f t="shared" si="4"/>
        <v/>
      </c>
      <c r="V151">
        <f>sumif(engine!A:A,K151,engine!I:I)</f>
        <v>0</v>
      </c>
      <c r="W151">
        <f>sumif(trans!A:A,L151,trans!D:D)</f>
        <v>0</v>
      </c>
      <c r="X151" s="45">
        <f t="shared" si="5"/>
        <v>0</v>
      </c>
      <c r="Y151" s="45">
        <f t="shared" si="6"/>
        <v>0</v>
      </c>
      <c r="Z151" s="3">
        <f t="shared" si="7"/>
        <v>0</v>
      </c>
      <c r="AA151" s="45" t="str">
        <f t="shared" si="15"/>
        <v/>
      </c>
      <c r="AB151" s="46" t="str">
        <f t="shared" si="16"/>
        <v/>
      </c>
    </row>
    <row r="152">
      <c r="N152" s="20" t="str">
        <f t="shared" si="12"/>
        <v/>
      </c>
      <c r="O152" s="20" t="str">
        <f t="shared" si="13"/>
        <v/>
      </c>
      <c r="P152" s="21" t="str">
        <f t="shared" si="14"/>
        <v/>
      </c>
      <c r="Q152" s="22">
        <f>if(ISerror(value(P152)),sumif(axle!A:A,N152,axle!D:D),sumif(axle!A:A,N152,axle!C:C))</f>
        <v>0</v>
      </c>
      <c r="R152" s="24">
        <f>if(ISerror(value(P152)),sumif(axle!E:E,O152,axle!G:G),sumif(axle!E:E,O152,axle!F:F))</f>
        <v>0</v>
      </c>
      <c r="S152" s="24">
        <f>sumif(axle!H:H,P152,axle!I:I)</f>
        <v>0</v>
      </c>
      <c r="T152" s="24" t="str">
        <f>if(sumif(axle!H:H,P152,axle!J:J)=1,"LSD","")</f>
        <v/>
      </c>
      <c r="U152" t="str">
        <f t="shared" si="4"/>
        <v/>
      </c>
      <c r="V152">
        <f>sumif(engine!A:A,K152,engine!I:I)</f>
        <v>0</v>
      </c>
      <c r="W152">
        <f>sumif(trans!A:A,L152,trans!D:D)</f>
        <v>0</v>
      </c>
      <c r="X152" s="45">
        <f t="shared" si="5"/>
        <v>0</v>
      </c>
      <c r="Y152" s="45">
        <f t="shared" si="6"/>
        <v>0</v>
      </c>
      <c r="Z152" s="3">
        <f t="shared" si="7"/>
        <v>0</v>
      </c>
      <c r="AA152" s="45" t="str">
        <f t="shared" si="15"/>
        <v/>
      </c>
      <c r="AB152" s="46" t="str">
        <f t="shared" si="16"/>
        <v/>
      </c>
    </row>
    <row r="153">
      <c r="N153" s="20"/>
      <c r="O153" s="20"/>
      <c r="P153" s="21"/>
      <c r="Q153" s="22"/>
      <c r="R153" s="24"/>
      <c r="S153" s="24"/>
      <c r="T153" s="24"/>
      <c r="X153" s="45"/>
      <c r="Y153" s="45"/>
      <c r="AA153" s="45"/>
    </row>
    <row r="154">
      <c r="N154" s="20"/>
      <c r="O154" s="20"/>
      <c r="P154" s="21"/>
      <c r="Q154" s="22"/>
      <c r="R154" s="24"/>
      <c r="S154" s="24"/>
      <c r="T154" s="24"/>
      <c r="X154" s="45"/>
      <c r="Y154" s="45"/>
      <c r="AA154" s="45"/>
    </row>
    <row r="155">
      <c r="N155" s="20"/>
      <c r="O155" s="20"/>
      <c r="P155" s="21"/>
      <c r="Q155" s="22"/>
      <c r="R155" s="24"/>
      <c r="S155" s="24"/>
      <c r="T155" s="24"/>
      <c r="X155" s="45"/>
      <c r="Y155" s="45"/>
      <c r="AA155" s="45"/>
    </row>
    <row r="156">
      <c r="N156" s="20"/>
      <c r="O156" s="20"/>
      <c r="P156" s="21"/>
      <c r="Q156" s="22"/>
      <c r="R156" s="24"/>
      <c r="S156" s="24"/>
      <c r="T156" s="24"/>
      <c r="X156" s="45"/>
      <c r="Y156" s="45"/>
      <c r="AA156" s="45"/>
    </row>
    <row r="157">
      <c r="N157" s="20"/>
      <c r="O157" s="20"/>
      <c r="P157" s="21"/>
      <c r="Q157" s="22"/>
      <c r="R157" s="24"/>
      <c r="S157" s="24"/>
      <c r="T157" s="24"/>
      <c r="X157" s="45"/>
      <c r="Y157" s="45"/>
      <c r="AA157" s="45"/>
    </row>
    <row r="158">
      <c r="N158" s="20"/>
      <c r="O158" s="20"/>
      <c r="P158" s="21"/>
      <c r="Q158" s="22"/>
      <c r="R158" s="24"/>
      <c r="S158" s="24"/>
      <c r="T158" s="24"/>
      <c r="X158" s="45"/>
      <c r="Y158" s="45"/>
      <c r="AA158" s="45"/>
    </row>
    <row r="159">
      <c r="N159" s="20"/>
      <c r="O159" s="20"/>
      <c r="P159" s="21"/>
      <c r="Q159" s="22"/>
      <c r="R159" s="24"/>
      <c r="S159" s="24"/>
      <c r="T159" s="24"/>
      <c r="X159" s="45"/>
      <c r="Y159" s="45"/>
      <c r="AA159" s="45"/>
    </row>
    <row r="160">
      <c r="N160" s="20"/>
      <c r="O160" s="20"/>
      <c r="P160" s="21"/>
      <c r="Q160" s="22"/>
      <c r="R160" s="24"/>
      <c r="S160" s="24"/>
      <c r="T160" s="24"/>
      <c r="X160" s="45"/>
      <c r="Y160" s="45"/>
      <c r="AA160" s="45"/>
    </row>
    <row r="161">
      <c r="N161" s="20"/>
      <c r="O161" s="20"/>
      <c r="P161" s="21"/>
      <c r="Q161" s="22"/>
      <c r="R161" s="24"/>
      <c r="S161" s="24"/>
      <c r="T161" s="24"/>
      <c r="X161" s="45"/>
      <c r="Y161" s="45"/>
      <c r="AA161" s="45"/>
    </row>
    <row r="162">
      <c r="N162" s="20"/>
      <c r="O162" s="20"/>
      <c r="P162" s="21"/>
      <c r="Q162" s="22"/>
      <c r="R162" s="24"/>
      <c r="S162" s="24"/>
      <c r="T162" s="24"/>
      <c r="X162" s="45"/>
      <c r="Y162" s="45"/>
      <c r="AA162" s="45"/>
    </row>
    <row r="163">
      <c r="N163" s="20"/>
      <c r="O163" s="20"/>
      <c r="P163" s="21"/>
      <c r="Q163" s="22"/>
      <c r="R163" s="24"/>
      <c r="S163" s="24"/>
      <c r="T163" s="24"/>
      <c r="X163" s="45"/>
      <c r="Y163" s="45"/>
      <c r="AA163" s="45"/>
    </row>
    <row r="164">
      <c r="N164" s="20"/>
      <c r="O164" s="20"/>
      <c r="P164" s="21"/>
      <c r="Q164" s="22"/>
      <c r="R164" s="24"/>
      <c r="S164" s="24"/>
      <c r="T164" s="24"/>
      <c r="X164" s="45"/>
      <c r="Y164" s="45"/>
      <c r="AA164" s="45"/>
    </row>
    <row r="165">
      <c r="N165" s="20"/>
      <c r="O165" s="20"/>
      <c r="P165" s="21"/>
      <c r="Q165" s="22"/>
      <c r="R165" s="24"/>
      <c r="S165" s="24"/>
      <c r="T165" s="24"/>
      <c r="X165" s="45"/>
      <c r="Y165" s="45"/>
      <c r="AA165" s="45"/>
    </row>
    <row r="166">
      <c r="N166" s="20"/>
      <c r="O166" s="20"/>
      <c r="P166" s="21"/>
      <c r="Q166" s="22"/>
      <c r="R166" s="24"/>
      <c r="S166" s="24"/>
      <c r="T166" s="24"/>
      <c r="X166" s="45"/>
      <c r="Y166" s="45"/>
      <c r="AA166" s="45"/>
    </row>
    <row r="167">
      <c r="N167" s="20"/>
      <c r="O167" s="20"/>
      <c r="P167" s="21"/>
      <c r="Q167" s="22"/>
      <c r="R167" s="24"/>
      <c r="S167" s="24"/>
      <c r="T167" s="24"/>
      <c r="X167" s="45"/>
      <c r="Y167" s="45"/>
      <c r="AA167" s="45"/>
    </row>
    <row r="168">
      <c r="N168" s="20"/>
      <c r="O168" s="20"/>
      <c r="P168" s="21"/>
      <c r="Q168" s="22"/>
      <c r="R168" s="24"/>
      <c r="S168" s="24"/>
      <c r="T168" s="24"/>
      <c r="X168" s="45"/>
      <c r="Y168" s="45"/>
      <c r="AA168" s="45"/>
    </row>
    <row r="169">
      <c r="N169" s="20"/>
      <c r="O169" s="20"/>
      <c r="P169" s="21"/>
      <c r="Q169" s="22"/>
      <c r="R169" s="24"/>
      <c r="S169" s="24"/>
      <c r="T169" s="24"/>
      <c r="X169" s="45"/>
      <c r="Y169" s="45"/>
      <c r="AA169" s="45"/>
    </row>
    <row r="170">
      <c r="N170" s="20"/>
      <c r="O170" s="20"/>
      <c r="P170" s="21"/>
      <c r="Q170" s="22"/>
      <c r="R170" s="24"/>
      <c r="S170" s="24"/>
      <c r="T170" s="24"/>
      <c r="X170" s="45"/>
      <c r="Y170" s="45"/>
      <c r="AA170" s="45"/>
    </row>
    <row r="171">
      <c r="N171" s="20"/>
      <c r="O171" s="20"/>
      <c r="P171" s="21"/>
      <c r="Q171" s="22"/>
      <c r="R171" s="24"/>
      <c r="S171" s="24"/>
      <c r="T171" s="24"/>
      <c r="X171" s="45"/>
      <c r="Y171" s="45"/>
      <c r="AA171" s="45"/>
    </row>
    <row r="172">
      <c r="N172" s="20"/>
      <c r="O172" s="20"/>
      <c r="P172" s="21"/>
      <c r="Q172" s="22"/>
      <c r="R172" s="24"/>
      <c r="S172" s="24"/>
      <c r="T172" s="24"/>
      <c r="X172" s="45"/>
      <c r="Y172" s="45"/>
      <c r="AA172" s="45"/>
    </row>
    <row r="173">
      <c r="N173" s="20"/>
      <c r="O173" s="20"/>
      <c r="P173" s="21"/>
      <c r="Q173" s="22"/>
      <c r="R173" s="24"/>
      <c r="S173" s="24"/>
      <c r="T173" s="24"/>
      <c r="X173" s="45"/>
      <c r="Y173" s="45"/>
      <c r="AA173" s="45"/>
    </row>
    <row r="174">
      <c r="N174" s="20"/>
      <c r="O174" s="20"/>
      <c r="P174" s="21"/>
      <c r="Q174" s="22"/>
      <c r="R174" s="24"/>
      <c r="S174" s="24"/>
      <c r="T174" s="24"/>
      <c r="X174" s="45"/>
      <c r="Y174" s="45"/>
      <c r="AA174" s="45"/>
    </row>
    <row r="175">
      <c r="N175" s="20"/>
      <c r="O175" s="20"/>
      <c r="P175" s="21"/>
      <c r="Q175" s="22"/>
      <c r="R175" s="24"/>
      <c r="S175" s="24"/>
      <c r="T175" s="24"/>
      <c r="X175" s="45"/>
      <c r="Y175" s="45"/>
      <c r="AA175" s="45"/>
    </row>
    <row r="176">
      <c r="N176" s="20"/>
      <c r="O176" s="20"/>
      <c r="P176" s="21"/>
      <c r="Q176" s="22"/>
      <c r="R176" s="24"/>
      <c r="S176" s="24"/>
      <c r="T176" s="24"/>
      <c r="X176" s="45"/>
      <c r="Y176" s="45"/>
      <c r="AA176" s="45"/>
    </row>
    <row r="177">
      <c r="N177" s="20"/>
      <c r="O177" s="20"/>
      <c r="P177" s="21"/>
      <c r="Q177" s="22"/>
      <c r="R177" s="24"/>
      <c r="S177" s="24"/>
      <c r="T177" s="24"/>
      <c r="X177" s="45"/>
      <c r="Y177" s="45"/>
      <c r="AA177" s="45"/>
    </row>
    <row r="178">
      <c r="N178" s="20"/>
      <c r="O178" s="20"/>
      <c r="P178" s="21"/>
      <c r="Q178" s="22"/>
      <c r="R178" s="24"/>
      <c r="S178" s="24"/>
      <c r="T178" s="24"/>
      <c r="X178" s="45"/>
      <c r="Y178" s="45"/>
      <c r="AA178" s="45"/>
    </row>
    <row r="179">
      <c r="N179" s="20"/>
      <c r="O179" s="20"/>
      <c r="P179" s="21"/>
      <c r="Q179" s="22"/>
      <c r="R179" s="24"/>
      <c r="S179" s="24"/>
      <c r="T179" s="24"/>
      <c r="X179" s="45"/>
      <c r="Y179" s="45"/>
      <c r="AA179" s="45"/>
    </row>
    <row r="180">
      <c r="N180" s="20"/>
      <c r="O180" s="20"/>
      <c r="P180" s="21"/>
      <c r="Q180" s="22"/>
      <c r="R180" s="24"/>
      <c r="S180" s="24"/>
      <c r="T180" s="24"/>
      <c r="X180" s="45"/>
      <c r="Y180" s="45"/>
      <c r="AA180" s="45"/>
    </row>
    <row r="181">
      <c r="N181" s="20"/>
      <c r="O181" s="20"/>
      <c r="P181" s="21"/>
      <c r="Q181" s="22"/>
      <c r="R181" s="24"/>
      <c r="S181" s="24"/>
      <c r="T181" s="24"/>
      <c r="X181" s="45"/>
      <c r="Y181" s="45"/>
      <c r="AA181" s="45"/>
    </row>
    <row r="182">
      <c r="N182" s="20"/>
      <c r="O182" s="20"/>
      <c r="P182" s="21"/>
      <c r="Q182" s="22"/>
      <c r="R182" s="24"/>
      <c r="S182" s="24"/>
      <c r="T182" s="24"/>
      <c r="X182" s="45"/>
      <c r="Y182" s="45"/>
      <c r="AA182" s="45"/>
    </row>
    <row r="183">
      <c r="N183" s="20"/>
      <c r="O183" s="20"/>
      <c r="P183" s="21"/>
      <c r="Q183" s="22"/>
      <c r="R183" s="24"/>
      <c r="S183" s="24"/>
      <c r="T183" s="24"/>
      <c r="X183" s="45"/>
      <c r="Y183" s="45"/>
      <c r="AA183" s="45"/>
    </row>
    <row r="184">
      <c r="N184" s="20"/>
      <c r="O184" s="20"/>
      <c r="P184" s="21"/>
      <c r="Q184" s="22"/>
      <c r="R184" s="24"/>
      <c r="S184" s="24"/>
      <c r="T184" s="24"/>
      <c r="X184" s="45"/>
      <c r="Y184" s="45"/>
      <c r="AA184" s="45"/>
    </row>
    <row r="185">
      <c r="N185" s="20"/>
      <c r="O185" s="20"/>
      <c r="P185" s="21"/>
      <c r="Q185" s="22"/>
      <c r="R185" s="24"/>
      <c r="S185" s="24"/>
      <c r="T185" s="24"/>
      <c r="X185" s="45"/>
      <c r="Y185" s="45"/>
      <c r="AA185" s="45"/>
    </row>
    <row r="186">
      <c r="N186" s="20"/>
      <c r="O186" s="20"/>
      <c r="P186" s="21"/>
      <c r="Q186" s="22"/>
      <c r="R186" s="24"/>
      <c r="S186" s="24"/>
      <c r="T186" s="24"/>
      <c r="X186" s="45"/>
      <c r="Y186" s="45"/>
      <c r="AA186" s="45"/>
    </row>
    <row r="187">
      <c r="N187" s="20"/>
      <c r="O187" s="20"/>
      <c r="P187" s="21"/>
      <c r="Q187" s="22"/>
      <c r="R187" s="24"/>
      <c r="S187" s="24"/>
      <c r="T187" s="24"/>
      <c r="X187" s="45"/>
      <c r="Y187" s="45"/>
      <c r="AA187" s="45"/>
    </row>
    <row r="188">
      <c r="N188" s="20"/>
      <c r="O188" s="20"/>
      <c r="P188" s="21"/>
      <c r="Q188" s="22"/>
      <c r="R188" s="24"/>
      <c r="S188" s="24"/>
      <c r="T188" s="24"/>
      <c r="X188" s="45"/>
      <c r="Y188" s="45"/>
      <c r="AA188" s="45"/>
    </row>
    <row r="189">
      <c r="N189" s="20"/>
      <c r="O189" s="20"/>
      <c r="P189" s="21"/>
      <c r="Q189" s="22"/>
      <c r="R189" s="24"/>
      <c r="S189" s="24"/>
      <c r="T189" s="24"/>
      <c r="X189" s="45"/>
      <c r="Y189" s="45"/>
      <c r="AA189" s="45"/>
    </row>
    <row r="190">
      <c r="N190" s="20"/>
      <c r="O190" s="20"/>
      <c r="P190" s="21"/>
      <c r="Q190" s="22"/>
      <c r="R190" s="24"/>
      <c r="S190" s="24"/>
      <c r="T190" s="24"/>
      <c r="X190" s="45"/>
      <c r="Y190" s="45"/>
      <c r="AA190" s="45"/>
    </row>
    <row r="191">
      <c r="N191" s="20"/>
      <c r="O191" s="20"/>
      <c r="P191" s="21"/>
      <c r="Q191" s="22"/>
      <c r="R191" s="24"/>
      <c r="S191" s="24"/>
      <c r="T191" s="24"/>
      <c r="X191" s="45"/>
      <c r="Y191" s="45"/>
      <c r="AA191" s="45"/>
    </row>
    <row r="192">
      <c r="N192" s="20"/>
      <c r="O192" s="20"/>
      <c r="P192" s="21"/>
      <c r="Q192" s="22"/>
      <c r="R192" s="24"/>
      <c r="S192" s="24"/>
      <c r="T192" s="24"/>
      <c r="X192" s="45"/>
      <c r="Y192" s="45"/>
      <c r="AA192" s="45"/>
    </row>
    <row r="193">
      <c r="N193" s="20"/>
      <c r="O193" s="20"/>
      <c r="P193" s="21"/>
      <c r="Q193" s="22"/>
      <c r="R193" s="24"/>
      <c r="S193" s="24"/>
      <c r="T193" s="24"/>
      <c r="X193" s="45"/>
      <c r="Y193" s="45"/>
      <c r="AA193" s="45"/>
    </row>
    <row r="194">
      <c r="N194" s="20"/>
      <c r="O194" s="20"/>
      <c r="P194" s="21"/>
      <c r="Q194" s="22"/>
      <c r="R194" s="24"/>
      <c r="S194" s="24"/>
      <c r="T194" s="24"/>
      <c r="X194" s="45"/>
      <c r="Y194" s="45"/>
      <c r="AA194" s="45"/>
    </row>
    <row r="195">
      <c r="N195" s="20"/>
      <c r="O195" s="20"/>
      <c r="P195" s="21"/>
      <c r="Q195" s="22"/>
      <c r="R195" s="24"/>
      <c r="S195" s="24"/>
      <c r="T195" s="24"/>
      <c r="X195" s="45"/>
      <c r="Y195" s="45"/>
      <c r="AA195" s="45"/>
    </row>
    <row r="196">
      <c r="N196" s="20"/>
      <c r="O196" s="20"/>
      <c r="P196" s="21"/>
      <c r="Q196" s="22"/>
      <c r="R196" s="24"/>
      <c r="S196" s="24"/>
      <c r="T196" s="24"/>
      <c r="X196" s="45"/>
      <c r="Y196" s="45"/>
      <c r="AA196" s="45"/>
    </row>
    <row r="197">
      <c r="N197" s="20"/>
      <c r="O197" s="20"/>
      <c r="P197" s="21"/>
      <c r="Q197" s="22"/>
      <c r="R197" s="24"/>
      <c r="S197" s="24"/>
      <c r="T197" s="24"/>
      <c r="X197" s="45"/>
      <c r="Y197" s="45"/>
      <c r="AA197" s="45"/>
    </row>
    <row r="198">
      <c r="N198" s="20"/>
      <c r="O198" s="20"/>
      <c r="P198" s="21"/>
      <c r="Q198" s="22"/>
      <c r="R198" s="24"/>
      <c r="S198" s="24"/>
      <c r="T198" s="24"/>
      <c r="X198" s="45"/>
      <c r="Y198" s="45"/>
      <c r="AA198" s="45"/>
    </row>
    <row r="199">
      <c r="N199" s="20"/>
      <c r="O199" s="20"/>
      <c r="P199" s="21"/>
      <c r="Q199" s="22"/>
      <c r="R199" s="24"/>
      <c r="S199" s="24"/>
      <c r="T199" s="24"/>
      <c r="X199" s="45"/>
      <c r="Y199" s="45"/>
      <c r="AA199" s="45"/>
    </row>
    <row r="200">
      <c r="N200" s="20"/>
      <c r="O200" s="20"/>
      <c r="P200" s="21"/>
      <c r="Q200" s="22"/>
      <c r="R200" s="24"/>
      <c r="S200" s="24"/>
      <c r="T200" s="24"/>
      <c r="X200" s="45"/>
      <c r="Y200" s="45"/>
      <c r="AA200" s="45"/>
    </row>
    <row r="201">
      <c r="N201" s="20"/>
      <c r="O201" s="20"/>
      <c r="P201" s="21"/>
      <c r="Q201" s="22"/>
      <c r="R201" s="24"/>
      <c r="S201" s="24"/>
      <c r="T201" s="24"/>
      <c r="X201" s="45"/>
      <c r="Y201" s="45"/>
      <c r="AA201" s="45"/>
    </row>
    <row r="202">
      <c r="N202" s="20"/>
      <c r="O202" s="20"/>
      <c r="P202" s="21"/>
      <c r="Q202" s="22"/>
      <c r="R202" s="24"/>
      <c r="S202" s="24"/>
      <c r="T202" s="24"/>
      <c r="X202" s="45"/>
      <c r="Y202" s="45"/>
      <c r="AA202" s="45"/>
    </row>
    <row r="203">
      <c r="N203" s="20"/>
      <c r="O203" s="20"/>
      <c r="P203" s="21"/>
      <c r="Q203" s="22"/>
      <c r="R203" s="24"/>
      <c r="S203" s="24"/>
      <c r="T203" s="24"/>
      <c r="X203" s="45"/>
      <c r="Y203" s="45"/>
      <c r="AA203" s="45"/>
    </row>
    <row r="204">
      <c r="N204" s="20"/>
      <c r="O204" s="20"/>
      <c r="P204" s="21"/>
      <c r="Q204" s="22"/>
      <c r="R204" s="24"/>
      <c r="S204" s="24"/>
      <c r="T204" s="24"/>
      <c r="X204" s="45"/>
      <c r="Y204" s="45"/>
      <c r="AA204" s="45"/>
    </row>
    <row r="205">
      <c r="N205" s="20"/>
      <c r="O205" s="20"/>
      <c r="P205" s="21"/>
      <c r="Q205" s="22"/>
      <c r="R205" s="24"/>
      <c r="S205" s="24"/>
      <c r="T205" s="24"/>
      <c r="X205" s="45"/>
      <c r="Y205" s="45"/>
      <c r="AA205" s="45"/>
    </row>
    <row r="206">
      <c r="N206" s="20"/>
      <c r="O206" s="20"/>
      <c r="P206" s="21"/>
      <c r="Q206" s="22"/>
      <c r="R206" s="24"/>
      <c r="S206" s="24"/>
      <c r="T206" s="24"/>
      <c r="X206" s="45"/>
      <c r="Y206" s="45"/>
      <c r="AA206" s="45"/>
    </row>
    <row r="207">
      <c r="N207" s="20"/>
      <c r="O207" s="20"/>
      <c r="P207" s="21"/>
      <c r="Q207" s="22"/>
      <c r="R207" s="24"/>
      <c r="S207" s="24"/>
      <c r="T207" s="24"/>
      <c r="X207" s="45"/>
      <c r="Y207" s="45"/>
      <c r="AA207" s="45"/>
    </row>
    <row r="208">
      <c r="N208" s="20"/>
      <c r="O208" s="20"/>
      <c r="P208" s="21"/>
      <c r="Q208" s="22"/>
      <c r="R208" s="24"/>
      <c r="S208" s="24"/>
      <c r="T208" s="24"/>
      <c r="X208" s="45"/>
      <c r="Y208" s="45"/>
      <c r="AA208" s="45"/>
    </row>
    <row r="209">
      <c r="N209" s="20"/>
      <c r="O209" s="20"/>
      <c r="P209" s="21"/>
      <c r="Q209" s="22"/>
      <c r="R209" s="24"/>
      <c r="S209" s="24"/>
      <c r="T209" s="24"/>
      <c r="X209" s="45"/>
      <c r="Y209" s="45"/>
      <c r="AA209" s="45"/>
    </row>
    <row r="210">
      <c r="N210" s="20"/>
      <c r="O210" s="20"/>
      <c r="P210" s="21"/>
      <c r="Q210" s="22"/>
      <c r="R210" s="24"/>
      <c r="S210" s="24"/>
      <c r="T210" s="24"/>
      <c r="X210" s="45"/>
      <c r="Y210" s="45"/>
      <c r="AA210" s="45"/>
    </row>
    <row r="211">
      <c r="N211" s="20"/>
      <c r="O211" s="20"/>
      <c r="P211" s="21"/>
      <c r="Q211" s="22"/>
      <c r="R211" s="24"/>
      <c r="S211" s="24"/>
      <c r="T211" s="24"/>
      <c r="X211" s="45"/>
      <c r="Y211" s="45"/>
      <c r="AA211" s="45"/>
    </row>
    <row r="212">
      <c r="N212" s="20"/>
      <c r="O212" s="20"/>
      <c r="P212" s="21"/>
      <c r="Q212" s="22"/>
      <c r="R212" s="24"/>
      <c r="S212" s="24"/>
      <c r="T212" s="24"/>
      <c r="X212" s="45"/>
      <c r="Y212" s="45"/>
      <c r="AA212" s="45"/>
    </row>
    <row r="213">
      <c r="N213" s="20"/>
      <c r="O213" s="20"/>
      <c r="P213" s="21"/>
      <c r="Q213" s="22"/>
      <c r="R213" s="24"/>
      <c r="S213" s="24"/>
      <c r="T213" s="24"/>
      <c r="X213" s="45"/>
      <c r="Y213" s="45"/>
      <c r="AA213" s="45"/>
    </row>
    <row r="214">
      <c r="N214" s="20"/>
      <c r="O214" s="20"/>
      <c r="P214" s="21"/>
      <c r="Q214" s="22"/>
      <c r="R214" s="24"/>
      <c r="S214" s="24"/>
      <c r="T214" s="24"/>
      <c r="X214" s="45"/>
      <c r="Y214" s="45"/>
      <c r="AA214" s="45"/>
    </row>
    <row r="215">
      <c r="N215" s="20"/>
      <c r="O215" s="20"/>
      <c r="P215" s="21"/>
      <c r="Q215" s="22"/>
      <c r="R215" s="24"/>
      <c r="S215" s="24"/>
      <c r="T215" s="24"/>
      <c r="X215" s="45"/>
      <c r="Y215" s="45"/>
      <c r="AA215" s="45"/>
    </row>
    <row r="216">
      <c r="N216" s="20"/>
      <c r="O216" s="20"/>
      <c r="P216" s="21"/>
      <c r="Q216" s="22"/>
      <c r="R216" s="24"/>
      <c r="S216" s="24"/>
      <c r="T216" s="24"/>
      <c r="X216" s="45"/>
      <c r="Y216" s="45"/>
      <c r="AA216" s="45"/>
    </row>
    <row r="217">
      <c r="N217" s="20"/>
      <c r="O217" s="20"/>
      <c r="P217" s="21"/>
      <c r="Q217" s="22"/>
      <c r="R217" s="24"/>
      <c r="S217" s="24"/>
      <c r="T217" s="24"/>
      <c r="X217" s="45"/>
      <c r="Y217" s="45"/>
      <c r="AA217" s="45"/>
    </row>
    <row r="218">
      <c r="N218" s="20"/>
      <c r="O218" s="20"/>
      <c r="P218" s="21"/>
      <c r="Q218" s="22"/>
      <c r="R218" s="24"/>
      <c r="S218" s="24"/>
      <c r="T218" s="24"/>
      <c r="X218" s="45"/>
      <c r="Y218" s="45"/>
      <c r="AA218" s="45"/>
    </row>
    <row r="219">
      <c r="N219" s="20"/>
      <c r="O219" s="20"/>
      <c r="P219" s="21"/>
      <c r="Q219" s="22"/>
      <c r="R219" s="24"/>
      <c r="S219" s="24"/>
      <c r="T219" s="24"/>
      <c r="X219" s="45"/>
      <c r="Y219" s="45"/>
      <c r="AA219" s="45"/>
    </row>
    <row r="220">
      <c r="N220" s="20"/>
      <c r="O220" s="20"/>
      <c r="P220" s="21"/>
      <c r="Q220" s="22"/>
      <c r="R220" s="24"/>
      <c r="S220" s="24"/>
      <c r="T220" s="24"/>
      <c r="X220" s="45"/>
      <c r="Y220" s="45"/>
      <c r="AA220" s="45"/>
    </row>
    <row r="221">
      <c r="N221" s="20"/>
      <c r="O221" s="20"/>
      <c r="P221" s="21"/>
      <c r="Q221" s="22"/>
      <c r="R221" s="24"/>
      <c r="S221" s="24"/>
      <c r="T221" s="24"/>
      <c r="X221" s="45"/>
      <c r="Y221" s="45"/>
      <c r="AA221" s="45"/>
    </row>
    <row r="222">
      <c r="N222" s="20"/>
      <c r="O222" s="20"/>
      <c r="P222" s="21"/>
      <c r="Q222" s="22"/>
      <c r="R222" s="24"/>
      <c r="S222" s="24"/>
      <c r="T222" s="24"/>
      <c r="X222" s="45"/>
      <c r="Y222" s="45"/>
      <c r="AA222" s="45"/>
    </row>
    <row r="223">
      <c r="N223" s="20"/>
      <c r="O223" s="20"/>
      <c r="P223" s="21"/>
      <c r="Q223" s="22"/>
      <c r="R223" s="24"/>
      <c r="S223" s="24"/>
      <c r="T223" s="24"/>
      <c r="X223" s="45"/>
      <c r="Y223" s="45"/>
      <c r="AA223" s="45"/>
    </row>
    <row r="224">
      <c r="N224" s="20"/>
      <c r="O224" s="20"/>
      <c r="P224" s="21"/>
      <c r="Q224" s="22"/>
      <c r="R224" s="24"/>
      <c r="S224" s="24"/>
      <c r="T224" s="24"/>
      <c r="X224" s="45"/>
      <c r="Y224" s="45"/>
      <c r="AA224" s="45"/>
    </row>
    <row r="225">
      <c r="N225" s="20"/>
      <c r="O225" s="20"/>
      <c r="P225" s="21"/>
      <c r="Q225" s="22"/>
      <c r="R225" s="24"/>
      <c r="S225" s="24"/>
      <c r="T225" s="24"/>
      <c r="X225" s="45"/>
      <c r="Y225" s="45"/>
      <c r="AA225" s="45"/>
    </row>
    <row r="226">
      <c r="N226" s="20"/>
      <c r="O226" s="20"/>
      <c r="P226" s="21"/>
      <c r="Q226" s="22"/>
      <c r="R226" s="24"/>
      <c r="S226" s="24"/>
      <c r="T226" s="24"/>
      <c r="X226" s="45"/>
      <c r="Y226" s="45"/>
      <c r="AA226" s="45"/>
    </row>
    <row r="227">
      <c r="N227" s="20"/>
      <c r="O227" s="20"/>
      <c r="P227" s="21"/>
      <c r="Q227" s="22"/>
      <c r="R227" s="24"/>
      <c r="S227" s="24"/>
      <c r="T227" s="24"/>
      <c r="X227" s="45"/>
      <c r="Y227" s="45"/>
      <c r="AA227" s="45"/>
    </row>
    <row r="228">
      <c r="N228" s="20"/>
      <c r="O228" s="20"/>
      <c r="P228" s="21"/>
      <c r="Q228" s="22"/>
      <c r="R228" s="24"/>
      <c r="S228" s="24"/>
      <c r="T228" s="24"/>
      <c r="X228" s="45"/>
      <c r="Y228" s="45"/>
      <c r="AA228" s="45"/>
    </row>
    <row r="229">
      <c r="N229" s="20"/>
      <c r="O229" s="20"/>
      <c r="P229" s="21"/>
      <c r="Q229" s="22"/>
      <c r="R229" s="24"/>
      <c r="S229" s="24"/>
      <c r="T229" s="24"/>
      <c r="X229" s="45"/>
      <c r="Y229" s="45"/>
      <c r="AA229" s="45"/>
    </row>
    <row r="230">
      <c r="N230" s="20"/>
      <c r="O230" s="20"/>
      <c r="P230" s="21"/>
      <c r="Q230" s="22"/>
      <c r="R230" s="24"/>
      <c r="S230" s="24"/>
      <c r="T230" s="24"/>
      <c r="X230" s="45"/>
      <c r="Y230" s="45"/>
      <c r="AA230" s="45"/>
    </row>
    <row r="231">
      <c r="N231" s="20"/>
      <c r="O231" s="20"/>
      <c r="P231" s="21"/>
      <c r="Q231" s="22"/>
      <c r="R231" s="24"/>
      <c r="S231" s="24"/>
      <c r="T231" s="24"/>
      <c r="X231" s="45"/>
      <c r="Y231" s="45"/>
      <c r="AA231" s="45"/>
    </row>
    <row r="232">
      <c r="N232" s="20"/>
      <c r="O232" s="20"/>
      <c r="P232" s="21"/>
      <c r="Q232" s="22"/>
      <c r="R232" s="24"/>
      <c r="S232" s="24"/>
      <c r="T232" s="24"/>
      <c r="X232" s="45"/>
      <c r="Y232" s="45"/>
      <c r="AA232" s="45"/>
    </row>
    <row r="233">
      <c r="N233" s="20"/>
      <c r="O233" s="20"/>
      <c r="P233" s="21"/>
      <c r="Q233" s="22"/>
      <c r="R233" s="24"/>
      <c r="S233" s="24"/>
      <c r="T233" s="24"/>
      <c r="X233" s="45"/>
      <c r="Y233" s="45"/>
      <c r="AA233" s="45"/>
    </row>
    <row r="234">
      <c r="N234" s="20"/>
      <c r="O234" s="20"/>
      <c r="P234" s="21"/>
      <c r="Q234" s="22"/>
      <c r="R234" s="24"/>
      <c r="S234" s="24"/>
      <c r="T234" s="24"/>
      <c r="X234" s="45"/>
      <c r="Y234" s="45"/>
      <c r="AA234" s="45"/>
    </row>
    <row r="235">
      <c r="N235" s="20"/>
      <c r="O235" s="20"/>
      <c r="P235" s="21"/>
      <c r="Q235" s="22"/>
      <c r="R235" s="24"/>
      <c r="S235" s="24"/>
      <c r="T235" s="24"/>
      <c r="X235" s="45"/>
      <c r="Y235" s="45"/>
      <c r="AA235" s="45"/>
    </row>
    <row r="236">
      <c r="N236" s="20"/>
      <c r="O236" s="20"/>
      <c r="P236" s="21"/>
      <c r="Q236" s="22"/>
      <c r="R236" s="24"/>
      <c r="S236" s="24"/>
      <c r="T236" s="24"/>
      <c r="X236" s="45"/>
      <c r="Y236" s="45"/>
      <c r="AA236" s="45"/>
    </row>
    <row r="237">
      <c r="N237" s="20"/>
      <c r="O237" s="20"/>
      <c r="P237" s="21"/>
      <c r="Q237" s="22"/>
      <c r="R237" s="24"/>
      <c r="S237" s="24"/>
      <c r="T237" s="24"/>
      <c r="X237" s="45"/>
      <c r="Y237" s="45"/>
      <c r="AA237" s="45"/>
    </row>
    <row r="238">
      <c r="N238" s="20"/>
      <c r="O238" s="20"/>
      <c r="P238" s="21"/>
      <c r="Q238" s="22"/>
      <c r="R238" s="24"/>
      <c r="S238" s="24"/>
      <c r="T238" s="24"/>
      <c r="X238" s="45"/>
      <c r="Y238" s="45"/>
      <c r="AA238" s="45"/>
    </row>
    <row r="239">
      <c r="N239" s="20"/>
      <c r="O239" s="20"/>
      <c r="P239" s="21"/>
      <c r="Q239" s="22"/>
      <c r="R239" s="24"/>
      <c r="S239" s="24"/>
      <c r="T239" s="24"/>
      <c r="X239" s="45"/>
      <c r="Y239" s="45"/>
      <c r="AA239" s="45"/>
    </row>
    <row r="240">
      <c r="N240" s="20"/>
      <c r="O240" s="20"/>
      <c r="P240" s="21"/>
      <c r="Q240" s="22"/>
      <c r="R240" s="24"/>
      <c r="S240" s="24"/>
      <c r="T240" s="24"/>
      <c r="X240" s="45"/>
      <c r="Y240" s="45"/>
      <c r="AA240" s="45"/>
    </row>
    <row r="241">
      <c r="N241" s="20"/>
      <c r="O241" s="20"/>
      <c r="P241" s="21"/>
      <c r="Q241" s="22"/>
      <c r="R241" s="24"/>
      <c r="S241" s="24"/>
      <c r="T241" s="24"/>
      <c r="X241" s="45"/>
      <c r="Y241" s="45"/>
      <c r="AA241" s="45"/>
    </row>
    <row r="242">
      <c r="N242" s="20"/>
      <c r="O242" s="20"/>
      <c r="P242" s="21"/>
      <c r="Q242" s="22"/>
      <c r="R242" s="24"/>
      <c r="S242" s="24"/>
      <c r="T242" s="24"/>
      <c r="X242" s="45"/>
      <c r="Y242" s="45"/>
      <c r="AA242" s="45"/>
    </row>
    <row r="243">
      <c r="N243" s="20"/>
      <c r="O243" s="20"/>
      <c r="P243" s="21"/>
      <c r="Q243" s="22"/>
      <c r="R243" s="24"/>
      <c r="S243" s="24"/>
      <c r="T243" s="24"/>
      <c r="X243" s="45"/>
      <c r="Y243" s="45"/>
      <c r="AA243" s="45"/>
    </row>
    <row r="244">
      <c r="N244" s="20"/>
      <c r="O244" s="20"/>
      <c r="P244" s="21"/>
      <c r="Q244" s="22"/>
      <c r="R244" s="24"/>
      <c r="S244" s="24"/>
      <c r="T244" s="24"/>
      <c r="X244" s="45"/>
      <c r="Y244" s="45"/>
      <c r="AA244" s="45"/>
    </row>
    <row r="245">
      <c r="N245" s="20"/>
      <c r="O245" s="20"/>
      <c r="P245" s="21"/>
      <c r="Q245" s="22"/>
      <c r="R245" s="24"/>
      <c r="S245" s="24"/>
      <c r="T245" s="24"/>
      <c r="X245" s="45"/>
      <c r="Y245" s="45"/>
      <c r="AA245" s="45"/>
    </row>
    <row r="246">
      <c r="N246" s="20"/>
      <c r="O246" s="20"/>
      <c r="P246" s="21"/>
      <c r="Q246" s="22"/>
      <c r="R246" s="24"/>
      <c r="S246" s="24"/>
      <c r="T246" s="24"/>
      <c r="X246" s="45"/>
      <c r="Y246" s="45"/>
      <c r="AA246" s="45"/>
    </row>
    <row r="247">
      <c r="N247" s="20"/>
      <c r="O247" s="20"/>
      <c r="P247" s="21"/>
      <c r="Q247" s="22"/>
      <c r="R247" s="24"/>
      <c r="S247" s="24"/>
      <c r="T247" s="24"/>
      <c r="X247" s="45"/>
      <c r="Y247" s="45"/>
      <c r="AA247" s="45"/>
    </row>
    <row r="248">
      <c r="N248" s="20"/>
      <c r="O248" s="20"/>
      <c r="P248" s="21"/>
      <c r="Q248" s="22"/>
      <c r="R248" s="24"/>
      <c r="S248" s="24"/>
      <c r="T248" s="24"/>
      <c r="X248" s="45"/>
      <c r="Y248" s="45"/>
      <c r="AA248" s="45"/>
    </row>
    <row r="249">
      <c r="N249" s="20"/>
      <c r="O249" s="20"/>
      <c r="P249" s="21"/>
      <c r="Q249" s="22"/>
      <c r="R249" s="24"/>
      <c r="S249" s="24"/>
      <c r="T249" s="24"/>
      <c r="X249" s="45"/>
      <c r="Y249" s="45"/>
      <c r="AA249" s="45"/>
    </row>
    <row r="250">
      <c r="N250" s="20"/>
      <c r="O250" s="20"/>
      <c r="P250" s="21"/>
      <c r="Q250" s="22"/>
      <c r="R250" s="24"/>
      <c r="S250" s="24"/>
      <c r="T250" s="24"/>
      <c r="X250" s="45"/>
      <c r="Y250" s="45"/>
      <c r="AA250" s="45"/>
    </row>
    <row r="251">
      <c r="N251" s="20"/>
      <c r="O251" s="20"/>
      <c r="P251" s="21"/>
      <c r="Q251" s="22"/>
      <c r="R251" s="24"/>
      <c r="S251" s="24"/>
      <c r="T251" s="24"/>
      <c r="X251" s="45"/>
      <c r="Y251" s="45"/>
      <c r="AA251" s="45"/>
    </row>
    <row r="252">
      <c r="N252" s="20"/>
      <c r="O252" s="20"/>
      <c r="P252" s="21"/>
      <c r="Q252" s="22"/>
      <c r="R252" s="24"/>
      <c r="S252" s="24"/>
      <c r="T252" s="24"/>
      <c r="X252" s="45"/>
      <c r="Y252" s="45"/>
      <c r="AA252" s="45"/>
    </row>
    <row r="253">
      <c r="N253" s="20"/>
      <c r="O253" s="20"/>
      <c r="P253" s="21"/>
      <c r="Q253" s="22"/>
      <c r="R253" s="24"/>
      <c r="S253" s="24"/>
      <c r="T253" s="24"/>
      <c r="X253" s="45"/>
      <c r="Y253" s="45"/>
      <c r="AA253" s="45"/>
    </row>
    <row r="254">
      <c r="N254" s="20"/>
      <c r="O254" s="20"/>
      <c r="P254" s="21"/>
      <c r="Q254" s="22"/>
      <c r="R254" s="24"/>
      <c r="S254" s="24"/>
      <c r="T254" s="24"/>
      <c r="X254" s="45"/>
      <c r="Y254" s="45"/>
      <c r="AA254" s="45"/>
    </row>
    <row r="255">
      <c r="N255" s="20"/>
      <c r="O255" s="20"/>
      <c r="P255" s="21"/>
      <c r="Q255" s="22"/>
      <c r="R255" s="24"/>
      <c r="S255" s="24"/>
      <c r="T255" s="24"/>
      <c r="X255" s="45"/>
      <c r="Y255" s="45"/>
      <c r="AA255" s="45"/>
    </row>
    <row r="256">
      <c r="N256" s="20"/>
      <c r="O256" s="20"/>
      <c r="P256" s="21"/>
      <c r="Q256" s="22"/>
      <c r="R256" s="24"/>
      <c r="S256" s="24"/>
      <c r="T256" s="24"/>
      <c r="X256" s="45"/>
      <c r="Y256" s="45"/>
      <c r="AA256" s="45"/>
    </row>
    <row r="257">
      <c r="N257" s="20"/>
      <c r="O257" s="20"/>
      <c r="P257" s="21"/>
      <c r="Q257" s="22"/>
      <c r="R257" s="24"/>
      <c r="S257" s="24"/>
      <c r="T257" s="24"/>
      <c r="X257" s="45"/>
      <c r="Y257" s="45"/>
      <c r="AA257" s="45"/>
    </row>
    <row r="258">
      <c r="N258" s="20"/>
      <c r="O258" s="20"/>
      <c r="P258" s="21"/>
      <c r="Q258" s="22"/>
      <c r="R258" s="24"/>
      <c r="S258" s="24"/>
      <c r="T258" s="24"/>
      <c r="X258" s="45"/>
      <c r="Y258" s="45"/>
      <c r="AA258" s="45"/>
    </row>
    <row r="259">
      <c r="N259" s="20"/>
      <c r="O259" s="20"/>
      <c r="P259" s="21"/>
      <c r="Q259" s="22"/>
      <c r="R259" s="24"/>
      <c r="S259" s="24"/>
      <c r="T259" s="24"/>
      <c r="X259" s="45"/>
      <c r="Y259" s="45"/>
      <c r="AA259" s="45"/>
    </row>
    <row r="260">
      <c r="N260" s="20"/>
      <c r="O260" s="20"/>
      <c r="P260" s="21"/>
      <c r="Q260" s="22"/>
      <c r="R260" s="24"/>
      <c r="S260" s="24"/>
      <c r="T260" s="24"/>
      <c r="X260" s="45"/>
      <c r="Y260" s="45"/>
      <c r="AA260" s="45"/>
    </row>
    <row r="261">
      <c r="N261" s="20"/>
      <c r="O261" s="20"/>
      <c r="P261" s="21"/>
      <c r="Q261" s="22"/>
      <c r="R261" s="24"/>
      <c r="S261" s="24"/>
      <c r="T261" s="24"/>
      <c r="X261" s="45"/>
      <c r="Y261" s="45"/>
      <c r="AA261" s="45"/>
    </row>
    <row r="262">
      <c r="N262" s="20"/>
      <c r="O262" s="20"/>
      <c r="P262" s="21"/>
      <c r="Q262" s="22"/>
      <c r="R262" s="24"/>
      <c r="S262" s="24"/>
      <c r="T262" s="24"/>
      <c r="X262" s="45"/>
      <c r="Y262" s="45"/>
      <c r="AA262" s="45"/>
    </row>
    <row r="263">
      <c r="N263" s="20"/>
      <c r="O263" s="20"/>
      <c r="P263" s="21"/>
      <c r="Q263" s="22"/>
      <c r="R263" s="24"/>
      <c r="S263" s="24"/>
      <c r="T263" s="24"/>
      <c r="X263" s="45"/>
      <c r="Y263" s="45"/>
      <c r="AA263" s="45"/>
    </row>
    <row r="264">
      <c r="N264" s="20"/>
      <c r="O264" s="20"/>
      <c r="P264" s="21"/>
      <c r="Q264" s="22"/>
      <c r="R264" s="24"/>
      <c r="S264" s="24"/>
      <c r="T264" s="24"/>
      <c r="X264" s="45"/>
      <c r="Y264" s="45"/>
      <c r="AA264" s="45"/>
    </row>
    <row r="265">
      <c r="N265" s="20"/>
      <c r="O265" s="20"/>
      <c r="P265" s="21"/>
      <c r="Q265" s="22"/>
      <c r="R265" s="24"/>
      <c r="S265" s="24"/>
      <c r="T265" s="24"/>
      <c r="X265" s="45"/>
      <c r="Y265" s="45"/>
      <c r="AA265" s="45"/>
    </row>
    <row r="266">
      <c r="N266" s="20"/>
      <c r="O266" s="20"/>
      <c r="P266" s="21"/>
      <c r="Q266" s="22"/>
      <c r="R266" s="24"/>
      <c r="S266" s="24"/>
      <c r="T266" s="24"/>
      <c r="X266" s="45"/>
      <c r="Y266" s="45"/>
      <c r="AA266" s="45"/>
    </row>
    <row r="267">
      <c r="N267" s="20"/>
      <c r="O267" s="20"/>
      <c r="P267" s="21"/>
      <c r="Q267" s="22"/>
      <c r="R267" s="24"/>
      <c r="S267" s="24"/>
      <c r="T267" s="24"/>
      <c r="X267" s="45"/>
      <c r="Y267" s="45"/>
      <c r="AA267" s="45"/>
    </row>
    <row r="268">
      <c r="N268" s="20"/>
      <c r="O268" s="20"/>
      <c r="P268" s="21"/>
      <c r="Q268" s="22"/>
      <c r="R268" s="24"/>
      <c r="S268" s="24"/>
      <c r="T268" s="24"/>
      <c r="X268" s="45"/>
      <c r="Y268" s="45"/>
      <c r="AA268" s="45"/>
    </row>
    <row r="269">
      <c r="N269" s="20"/>
      <c r="O269" s="20"/>
      <c r="P269" s="21"/>
      <c r="Q269" s="22"/>
      <c r="R269" s="24"/>
      <c r="S269" s="24"/>
      <c r="T269" s="24"/>
      <c r="X269" s="45"/>
      <c r="Y269" s="45"/>
      <c r="AA269" s="45"/>
    </row>
    <row r="270">
      <c r="N270" s="20"/>
      <c r="O270" s="20"/>
      <c r="P270" s="21"/>
      <c r="Q270" s="22"/>
      <c r="R270" s="24"/>
      <c r="S270" s="24"/>
      <c r="T270" s="24"/>
      <c r="X270" s="45"/>
      <c r="Y270" s="45"/>
      <c r="AA270" s="45"/>
    </row>
    <row r="271">
      <c r="N271" s="20"/>
      <c r="O271" s="20"/>
      <c r="P271" s="21"/>
      <c r="Q271" s="22"/>
      <c r="R271" s="24"/>
      <c r="S271" s="24"/>
      <c r="T271" s="24"/>
      <c r="X271" s="45"/>
      <c r="Y271" s="45"/>
      <c r="AA271" s="45"/>
    </row>
    <row r="272">
      <c r="N272" s="20"/>
      <c r="O272" s="20"/>
      <c r="P272" s="21"/>
      <c r="Q272" s="22"/>
      <c r="R272" s="24"/>
      <c r="S272" s="24"/>
      <c r="T272" s="24"/>
      <c r="X272" s="45"/>
      <c r="Y272" s="45"/>
      <c r="AA272" s="45"/>
    </row>
    <row r="273">
      <c r="N273" s="20"/>
      <c r="O273" s="20"/>
      <c r="P273" s="21"/>
      <c r="Q273" s="22"/>
      <c r="R273" s="24"/>
      <c r="S273" s="24"/>
      <c r="T273" s="24"/>
      <c r="X273" s="45"/>
      <c r="Y273" s="45"/>
      <c r="AA273" s="45"/>
    </row>
    <row r="274">
      <c r="N274" s="20"/>
      <c r="O274" s="20"/>
      <c r="P274" s="21"/>
      <c r="Q274" s="22"/>
      <c r="R274" s="24"/>
      <c r="S274" s="24"/>
      <c r="T274" s="24"/>
      <c r="X274" s="45"/>
      <c r="Y274" s="45"/>
      <c r="AA274" s="45"/>
    </row>
    <row r="275">
      <c r="N275" s="20"/>
      <c r="O275" s="20"/>
      <c r="P275" s="21"/>
      <c r="Q275" s="22"/>
      <c r="R275" s="24"/>
      <c r="S275" s="24"/>
      <c r="T275" s="24"/>
      <c r="X275" s="45"/>
      <c r="Y275" s="45"/>
      <c r="AA275" s="45"/>
    </row>
    <row r="276">
      <c r="N276" s="20"/>
      <c r="O276" s="20"/>
      <c r="P276" s="21"/>
      <c r="Q276" s="22"/>
      <c r="R276" s="24"/>
      <c r="S276" s="24"/>
      <c r="T276" s="24"/>
      <c r="X276" s="45"/>
      <c r="Y276" s="45"/>
      <c r="AA276" s="45"/>
    </row>
    <row r="277">
      <c r="N277" s="20"/>
      <c r="O277" s="20"/>
      <c r="P277" s="21"/>
      <c r="Q277" s="22"/>
      <c r="R277" s="24"/>
      <c r="S277" s="24"/>
      <c r="T277" s="24"/>
      <c r="X277" s="45"/>
      <c r="Y277" s="45"/>
      <c r="AA277" s="45"/>
    </row>
    <row r="278">
      <c r="N278" s="20"/>
      <c r="O278" s="20"/>
      <c r="P278" s="21"/>
      <c r="Q278" s="22"/>
      <c r="R278" s="24"/>
      <c r="S278" s="24"/>
      <c r="T278" s="24"/>
      <c r="X278" s="45"/>
      <c r="Y278" s="45"/>
      <c r="AA278" s="45"/>
    </row>
    <row r="279">
      <c r="N279" s="20"/>
      <c r="O279" s="20"/>
      <c r="P279" s="21"/>
      <c r="Q279" s="22"/>
      <c r="R279" s="24"/>
      <c r="S279" s="24"/>
      <c r="T279" s="24"/>
      <c r="X279" s="45"/>
      <c r="Y279" s="45"/>
      <c r="AA279" s="45"/>
    </row>
    <row r="280">
      <c r="N280" s="20"/>
      <c r="O280" s="20"/>
      <c r="P280" s="21"/>
      <c r="Q280" s="22"/>
      <c r="R280" s="24"/>
      <c r="S280" s="24"/>
      <c r="T280" s="24"/>
      <c r="X280" s="45"/>
      <c r="Y280" s="45"/>
      <c r="AA280" s="45"/>
    </row>
    <row r="281">
      <c r="N281" s="20"/>
      <c r="O281" s="20"/>
      <c r="P281" s="21"/>
      <c r="Q281" s="22"/>
      <c r="R281" s="24"/>
      <c r="S281" s="24"/>
      <c r="T281" s="24"/>
      <c r="X281" s="45"/>
      <c r="Y281" s="45"/>
      <c r="AA281" s="45"/>
    </row>
    <row r="282">
      <c r="N282" s="20"/>
      <c r="O282" s="20"/>
      <c r="P282" s="21"/>
      <c r="Q282" s="22"/>
      <c r="R282" s="24"/>
      <c r="S282" s="24"/>
      <c r="T282" s="24"/>
      <c r="X282" s="45"/>
      <c r="Y282" s="45"/>
      <c r="AA282" s="45"/>
    </row>
    <row r="283">
      <c r="N283" s="20"/>
      <c r="O283" s="20"/>
      <c r="P283" s="21"/>
      <c r="Q283" s="22"/>
      <c r="R283" s="24"/>
      <c r="S283" s="24"/>
      <c r="T283" s="24"/>
      <c r="X283" s="45"/>
      <c r="Y283" s="45"/>
      <c r="AA283" s="45"/>
    </row>
    <row r="284">
      <c r="N284" s="20"/>
      <c r="O284" s="20"/>
      <c r="P284" s="21"/>
      <c r="Q284" s="22"/>
      <c r="R284" s="24"/>
      <c r="S284" s="24"/>
      <c r="T284" s="24"/>
      <c r="X284" s="45"/>
      <c r="Y284" s="45"/>
      <c r="AA284" s="45"/>
    </row>
    <row r="285">
      <c r="N285" s="20"/>
      <c r="O285" s="20"/>
      <c r="P285" s="21"/>
      <c r="Q285" s="22"/>
      <c r="R285" s="24"/>
      <c r="S285" s="24"/>
      <c r="T285" s="24"/>
      <c r="X285" s="45"/>
      <c r="Y285" s="45"/>
      <c r="AA285" s="45"/>
    </row>
    <row r="286">
      <c r="N286" s="20"/>
      <c r="O286" s="20"/>
      <c r="P286" s="21"/>
      <c r="Q286" s="22"/>
      <c r="R286" s="24"/>
      <c r="S286" s="24"/>
      <c r="T286" s="24"/>
      <c r="X286" s="45"/>
      <c r="Y286" s="45"/>
      <c r="AA286" s="45"/>
    </row>
    <row r="287">
      <c r="N287" s="20"/>
      <c r="O287" s="20"/>
      <c r="P287" s="21"/>
      <c r="Q287" s="22"/>
      <c r="R287" s="24"/>
      <c r="S287" s="24"/>
      <c r="T287" s="24"/>
      <c r="X287" s="45"/>
      <c r="Y287" s="45"/>
      <c r="AA287" s="45"/>
    </row>
    <row r="288">
      <c r="N288" s="20"/>
      <c r="O288" s="20"/>
      <c r="P288" s="21"/>
      <c r="Q288" s="22"/>
      <c r="R288" s="24"/>
      <c r="S288" s="24"/>
      <c r="T288" s="24"/>
      <c r="X288" s="45"/>
      <c r="Y288" s="45"/>
      <c r="AA288" s="45"/>
    </row>
    <row r="289">
      <c r="N289" s="20"/>
      <c r="O289" s="20"/>
      <c r="P289" s="21"/>
      <c r="Q289" s="22"/>
      <c r="R289" s="24"/>
      <c r="S289" s="24"/>
      <c r="T289" s="24"/>
      <c r="X289" s="45"/>
      <c r="Y289" s="45"/>
      <c r="AA289" s="45"/>
    </row>
    <row r="290">
      <c r="N290" s="20"/>
      <c r="O290" s="20"/>
      <c r="P290" s="21"/>
      <c r="Q290" s="22"/>
      <c r="R290" s="24"/>
      <c r="S290" s="24"/>
      <c r="T290" s="24"/>
      <c r="X290" s="45"/>
      <c r="Y290" s="45"/>
      <c r="AA290" s="45"/>
    </row>
    <row r="291">
      <c r="N291" s="20"/>
      <c r="O291" s="20"/>
      <c r="P291" s="21"/>
      <c r="Q291" s="22"/>
      <c r="R291" s="24"/>
      <c r="S291" s="24"/>
      <c r="T291" s="24"/>
      <c r="X291" s="45"/>
      <c r="Y291" s="45"/>
      <c r="AA291" s="45"/>
    </row>
    <row r="292">
      <c r="N292" s="20"/>
      <c r="O292" s="20"/>
      <c r="P292" s="21"/>
      <c r="Q292" s="22"/>
      <c r="R292" s="24"/>
      <c r="S292" s="24"/>
      <c r="T292" s="24"/>
      <c r="X292" s="45"/>
      <c r="Y292" s="45"/>
      <c r="AA292" s="45"/>
    </row>
    <row r="293">
      <c r="N293" s="20"/>
      <c r="O293" s="20"/>
      <c r="P293" s="21"/>
      <c r="Q293" s="22"/>
      <c r="R293" s="24"/>
      <c r="S293" s="24"/>
      <c r="T293" s="24"/>
      <c r="X293" s="45"/>
      <c r="Y293" s="45"/>
      <c r="AA293" s="45"/>
    </row>
    <row r="294">
      <c r="N294" s="20"/>
      <c r="O294" s="20"/>
      <c r="P294" s="21"/>
      <c r="Q294" s="22"/>
      <c r="R294" s="24"/>
      <c r="S294" s="24"/>
      <c r="T294" s="24"/>
      <c r="X294" s="45"/>
      <c r="Y294" s="45"/>
      <c r="AA294" s="45"/>
    </row>
    <row r="295">
      <c r="N295" s="20"/>
      <c r="O295" s="20"/>
      <c r="P295" s="21"/>
      <c r="Q295" s="22"/>
      <c r="R295" s="24"/>
      <c r="S295" s="24"/>
      <c r="T295" s="24"/>
      <c r="X295" s="45"/>
      <c r="Y295" s="45"/>
      <c r="AA295" s="45"/>
    </row>
    <row r="296">
      <c r="N296" s="20"/>
      <c r="O296" s="20"/>
      <c r="P296" s="21"/>
      <c r="Q296" s="22"/>
      <c r="R296" s="24"/>
      <c r="S296" s="24"/>
      <c r="T296" s="24"/>
      <c r="X296" s="45"/>
      <c r="Y296" s="45"/>
      <c r="AA296" s="45"/>
    </row>
    <row r="297">
      <c r="N297" s="20"/>
      <c r="O297" s="20"/>
      <c r="P297" s="21"/>
      <c r="Q297" s="22"/>
      <c r="R297" s="24"/>
      <c r="S297" s="24"/>
      <c r="T297" s="24"/>
      <c r="X297" s="45"/>
      <c r="Y297" s="45"/>
      <c r="AA297" s="45"/>
    </row>
    <row r="298">
      <c r="N298" s="20"/>
      <c r="O298" s="20"/>
      <c r="P298" s="21"/>
      <c r="Q298" s="22"/>
      <c r="R298" s="24"/>
      <c r="S298" s="24"/>
      <c r="T298" s="24"/>
      <c r="X298" s="45"/>
      <c r="Y298" s="45"/>
      <c r="AA298" s="45"/>
    </row>
    <row r="299">
      <c r="N299" s="20"/>
      <c r="O299" s="20"/>
      <c r="P299" s="21"/>
      <c r="Q299" s="22"/>
      <c r="R299" s="24"/>
      <c r="S299" s="24"/>
      <c r="T299" s="24"/>
      <c r="X299" s="45"/>
      <c r="Y299" s="45"/>
      <c r="AA299" s="45"/>
    </row>
    <row r="300">
      <c r="N300" s="20"/>
      <c r="O300" s="20"/>
      <c r="P300" s="21"/>
      <c r="Q300" s="22"/>
      <c r="R300" s="24"/>
      <c r="S300" s="24"/>
      <c r="T300" s="24"/>
      <c r="X300" s="45"/>
      <c r="Y300" s="45"/>
      <c r="AA300" s="45"/>
    </row>
    <row r="301">
      <c r="N301" s="20"/>
      <c r="O301" s="20"/>
      <c r="P301" s="21"/>
      <c r="Q301" s="22"/>
      <c r="R301" s="24"/>
      <c r="S301" s="24"/>
      <c r="T301" s="24"/>
      <c r="X301" s="45"/>
      <c r="Y301" s="45"/>
      <c r="AA301" s="45"/>
    </row>
    <row r="302">
      <c r="N302" s="20"/>
      <c r="O302" s="20"/>
      <c r="P302" s="21"/>
      <c r="Q302" s="22"/>
      <c r="R302" s="24"/>
      <c r="S302" s="24"/>
      <c r="T302" s="24"/>
      <c r="X302" s="45"/>
      <c r="Y302" s="45"/>
      <c r="AA302" s="45"/>
    </row>
    <row r="303">
      <c r="N303" s="20"/>
      <c r="O303" s="20"/>
      <c r="P303" s="21"/>
      <c r="Q303" s="22"/>
      <c r="R303" s="24"/>
      <c r="S303" s="24"/>
      <c r="T303" s="24"/>
      <c r="X303" s="45"/>
      <c r="Y303" s="45"/>
      <c r="AA303" s="45"/>
    </row>
    <row r="304">
      <c r="N304" s="20"/>
      <c r="O304" s="20"/>
      <c r="P304" s="21"/>
      <c r="Q304" s="22"/>
      <c r="R304" s="24"/>
      <c r="S304" s="24"/>
      <c r="T304" s="24"/>
      <c r="X304" s="45"/>
      <c r="Y304" s="45"/>
      <c r="AA304" s="45"/>
    </row>
    <row r="305">
      <c r="N305" s="20"/>
      <c r="O305" s="20"/>
      <c r="P305" s="21"/>
      <c r="Q305" s="22"/>
      <c r="R305" s="24"/>
      <c r="S305" s="24"/>
      <c r="T305" s="24"/>
      <c r="X305" s="45"/>
      <c r="Y305" s="45"/>
      <c r="AA305" s="45"/>
    </row>
    <row r="306">
      <c r="N306" s="20"/>
      <c r="O306" s="20"/>
      <c r="P306" s="21"/>
      <c r="Q306" s="22"/>
      <c r="R306" s="24"/>
      <c r="S306" s="24"/>
      <c r="T306" s="24"/>
      <c r="X306" s="45"/>
      <c r="Y306" s="45"/>
      <c r="AA306" s="45"/>
    </row>
    <row r="307">
      <c r="N307" s="20"/>
      <c r="O307" s="20"/>
      <c r="P307" s="21"/>
      <c r="Q307" s="22"/>
      <c r="R307" s="24"/>
      <c r="S307" s="24"/>
      <c r="T307" s="24"/>
      <c r="X307" s="45"/>
      <c r="Y307" s="45"/>
      <c r="AA307" s="45"/>
    </row>
    <row r="308">
      <c r="N308" s="20"/>
      <c r="O308" s="20"/>
      <c r="P308" s="21"/>
      <c r="Q308" s="22"/>
      <c r="R308" s="24"/>
      <c r="S308" s="24"/>
      <c r="T308" s="24"/>
      <c r="X308" s="45"/>
      <c r="Y308" s="45"/>
      <c r="AA308" s="45"/>
    </row>
    <row r="309">
      <c r="N309" s="20"/>
      <c r="O309" s="20"/>
      <c r="P309" s="21"/>
      <c r="Q309" s="22"/>
      <c r="R309" s="24"/>
      <c r="S309" s="24"/>
      <c r="T309" s="24"/>
      <c r="X309" s="45"/>
      <c r="Y309" s="45"/>
      <c r="AA309" s="45"/>
    </row>
    <row r="310">
      <c r="N310" s="20"/>
      <c r="O310" s="20"/>
      <c r="P310" s="21"/>
      <c r="Q310" s="22"/>
      <c r="R310" s="24"/>
      <c r="S310" s="24"/>
      <c r="T310" s="24"/>
      <c r="X310" s="45"/>
      <c r="Y310" s="45"/>
      <c r="AA310" s="45"/>
    </row>
    <row r="311">
      <c r="N311" s="20"/>
      <c r="O311" s="20"/>
      <c r="P311" s="21"/>
      <c r="Q311" s="22"/>
      <c r="R311" s="24"/>
      <c r="S311" s="24"/>
      <c r="T311" s="24"/>
      <c r="X311" s="45"/>
      <c r="Y311" s="45"/>
      <c r="AA311" s="45"/>
    </row>
    <row r="312">
      <c r="N312" s="20"/>
      <c r="O312" s="20"/>
      <c r="P312" s="21"/>
      <c r="Q312" s="22"/>
      <c r="R312" s="24"/>
      <c r="S312" s="24"/>
      <c r="T312" s="24"/>
      <c r="X312" s="45"/>
      <c r="Y312" s="45"/>
      <c r="AA312" s="45"/>
    </row>
    <row r="313">
      <c r="N313" s="20"/>
      <c r="O313" s="20"/>
      <c r="P313" s="21"/>
      <c r="Q313" s="22"/>
      <c r="R313" s="24"/>
      <c r="S313" s="24"/>
      <c r="T313" s="24"/>
      <c r="X313" s="45"/>
      <c r="Y313" s="45"/>
      <c r="AA313" s="45"/>
    </row>
    <row r="314">
      <c r="N314" s="20"/>
      <c r="O314" s="20"/>
      <c r="P314" s="21"/>
      <c r="Q314" s="22"/>
      <c r="R314" s="24"/>
      <c r="S314" s="24"/>
      <c r="T314" s="24"/>
      <c r="X314" s="45"/>
      <c r="Y314" s="45"/>
      <c r="AA314" s="45"/>
    </row>
    <row r="315">
      <c r="N315" s="20"/>
      <c r="O315" s="20"/>
      <c r="P315" s="21"/>
      <c r="Q315" s="22"/>
      <c r="R315" s="24"/>
      <c r="S315" s="24"/>
      <c r="T315" s="24"/>
      <c r="X315" s="45"/>
      <c r="Y315" s="45"/>
      <c r="AA315" s="45"/>
    </row>
    <row r="316">
      <c r="N316" s="20"/>
      <c r="O316" s="20"/>
      <c r="P316" s="21"/>
      <c r="Q316" s="22"/>
      <c r="R316" s="24"/>
      <c r="S316" s="24"/>
      <c r="T316" s="24"/>
      <c r="X316" s="45"/>
      <c r="Y316" s="45"/>
      <c r="AA316" s="45"/>
    </row>
    <row r="317">
      <c r="N317" s="20"/>
      <c r="O317" s="20"/>
      <c r="P317" s="21"/>
      <c r="Q317" s="22"/>
      <c r="R317" s="24"/>
      <c r="S317" s="24"/>
      <c r="T317" s="24"/>
      <c r="X317" s="45"/>
      <c r="Y317" s="45"/>
      <c r="AA317" s="45"/>
    </row>
    <row r="318">
      <c r="N318" s="20"/>
      <c r="O318" s="20"/>
      <c r="P318" s="21"/>
      <c r="Q318" s="22"/>
      <c r="R318" s="24"/>
      <c r="S318" s="24"/>
      <c r="T318" s="24"/>
      <c r="X318" s="45"/>
      <c r="Y318" s="45"/>
      <c r="AA318" s="45"/>
    </row>
    <row r="319">
      <c r="N319" s="20"/>
      <c r="O319" s="20"/>
      <c r="P319" s="21"/>
      <c r="Q319" s="22"/>
      <c r="R319" s="24"/>
      <c r="S319" s="24"/>
      <c r="T319" s="24"/>
      <c r="X319" s="45"/>
      <c r="Y319" s="45"/>
      <c r="AA319" s="45"/>
    </row>
    <row r="320">
      <c r="N320" s="20"/>
      <c r="O320" s="20"/>
      <c r="P320" s="21"/>
      <c r="Q320" s="22"/>
      <c r="R320" s="24"/>
      <c r="S320" s="24"/>
      <c r="T320" s="24"/>
      <c r="X320" s="45"/>
      <c r="Y320" s="45"/>
      <c r="AA320" s="45"/>
    </row>
    <row r="321">
      <c r="N321" s="20"/>
      <c r="O321" s="20"/>
      <c r="P321" s="21"/>
      <c r="Q321" s="22"/>
      <c r="R321" s="24"/>
      <c r="S321" s="24"/>
      <c r="T321" s="24"/>
      <c r="X321" s="45"/>
      <c r="Y321" s="45"/>
      <c r="AA321" s="45"/>
    </row>
    <row r="322">
      <c r="N322" s="20"/>
      <c r="O322" s="20"/>
      <c r="P322" s="21"/>
      <c r="Q322" s="22"/>
      <c r="R322" s="24"/>
      <c r="S322" s="24"/>
      <c r="T322" s="24"/>
      <c r="X322" s="45"/>
      <c r="Y322" s="45"/>
      <c r="AA322" s="45"/>
    </row>
    <row r="323">
      <c r="N323" s="20"/>
      <c r="O323" s="20"/>
      <c r="P323" s="21"/>
      <c r="Q323" s="22"/>
      <c r="R323" s="24"/>
      <c r="S323" s="24"/>
      <c r="T323" s="24"/>
      <c r="X323" s="45"/>
      <c r="Y323" s="45"/>
      <c r="AA323" s="45"/>
    </row>
    <row r="324">
      <c r="N324" s="20"/>
      <c r="O324" s="20"/>
      <c r="P324" s="21"/>
      <c r="Q324" s="22"/>
      <c r="R324" s="24"/>
      <c r="S324" s="24"/>
      <c r="T324" s="24"/>
      <c r="X324" s="45"/>
      <c r="Y324" s="45"/>
      <c r="AA324" s="45"/>
    </row>
    <row r="325">
      <c r="N325" s="20"/>
      <c r="O325" s="20"/>
      <c r="P325" s="21"/>
      <c r="Q325" s="22"/>
      <c r="R325" s="24"/>
      <c r="S325" s="24"/>
      <c r="T325" s="24"/>
      <c r="X325" s="45"/>
      <c r="Y325" s="45"/>
      <c r="AA325" s="45"/>
    </row>
    <row r="326">
      <c r="N326" s="20"/>
      <c r="O326" s="20"/>
      <c r="P326" s="21"/>
      <c r="Q326" s="22"/>
      <c r="R326" s="24"/>
      <c r="S326" s="24"/>
      <c r="T326" s="24"/>
      <c r="X326" s="45"/>
      <c r="Y326" s="45"/>
      <c r="AA326" s="45"/>
    </row>
    <row r="327">
      <c r="N327" s="20"/>
      <c r="O327" s="20"/>
      <c r="P327" s="21"/>
      <c r="Q327" s="22"/>
      <c r="R327" s="24"/>
      <c r="S327" s="24"/>
      <c r="T327" s="24"/>
      <c r="X327" s="45"/>
      <c r="Y327" s="45"/>
      <c r="AA327" s="45"/>
    </row>
    <row r="328">
      <c r="N328" s="20"/>
      <c r="O328" s="20"/>
      <c r="P328" s="21"/>
      <c r="Q328" s="22"/>
      <c r="R328" s="24"/>
      <c r="S328" s="24"/>
      <c r="T328" s="24"/>
      <c r="X328" s="45"/>
      <c r="Y328" s="45"/>
      <c r="AA328" s="45"/>
    </row>
    <row r="329">
      <c r="N329" s="20"/>
      <c r="O329" s="20"/>
      <c r="P329" s="21"/>
      <c r="Q329" s="22"/>
      <c r="R329" s="24"/>
      <c r="S329" s="24"/>
      <c r="T329" s="24"/>
      <c r="X329" s="45"/>
      <c r="Y329" s="45"/>
      <c r="AA329" s="45"/>
    </row>
    <row r="330">
      <c r="N330" s="20"/>
      <c r="O330" s="20"/>
      <c r="P330" s="21"/>
      <c r="Q330" s="22"/>
      <c r="R330" s="24"/>
      <c r="S330" s="24"/>
      <c r="T330" s="24"/>
      <c r="X330" s="45"/>
      <c r="Y330" s="45"/>
      <c r="AA330" s="45"/>
    </row>
    <row r="331">
      <c r="N331" s="20"/>
      <c r="O331" s="20"/>
      <c r="P331" s="21"/>
      <c r="Q331" s="22"/>
      <c r="R331" s="24"/>
      <c r="S331" s="24"/>
      <c r="T331" s="24"/>
      <c r="X331" s="45"/>
      <c r="Y331" s="45"/>
      <c r="AA331" s="45"/>
    </row>
    <row r="332">
      <c r="N332" s="20"/>
      <c r="O332" s="20"/>
      <c r="P332" s="21"/>
      <c r="Q332" s="22"/>
      <c r="R332" s="24"/>
      <c r="S332" s="24"/>
      <c r="T332" s="24"/>
      <c r="X332" s="45"/>
      <c r="Y332" s="45"/>
      <c r="AA332" s="45"/>
    </row>
    <row r="333">
      <c r="N333" s="20"/>
      <c r="O333" s="20"/>
      <c r="P333" s="21"/>
      <c r="Q333" s="22"/>
      <c r="R333" s="24"/>
      <c r="S333" s="24"/>
      <c r="T333" s="24"/>
      <c r="X333" s="45"/>
      <c r="Y333" s="45"/>
      <c r="AA333" s="45"/>
    </row>
    <row r="334">
      <c r="N334" s="20"/>
      <c r="O334" s="20"/>
      <c r="P334" s="21"/>
      <c r="Q334" s="22"/>
      <c r="R334" s="24"/>
      <c r="S334" s="24"/>
      <c r="T334" s="24"/>
      <c r="X334" s="45"/>
      <c r="Y334" s="45"/>
      <c r="AA334" s="45"/>
    </row>
    <row r="335">
      <c r="N335" s="20"/>
      <c r="O335" s="20"/>
      <c r="P335" s="21"/>
      <c r="Q335" s="22"/>
      <c r="R335" s="24"/>
      <c r="S335" s="24"/>
      <c r="T335" s="24"/>
      <c r="X335" s="45"/>
      <c r="Y335" s="45"/>
      <c r="AA335" s="45"/>
    </row>
    <row r="336">
      <c r="N336" s="20"/>
      <c r="O336" s="20"/>
      <c r="P336" s="21"/>
      <c r="Q336" s="22"/>
      <c r="R336" s="24"/>
      <c r="S336" s="24"/>
      <c r="T336" s="24"/>
      <c r="X336" s="45"/>
      <c r="Y336" s="45"/>
      <c r="AA336" s="45"/>
    </row>
    <row r="337">
      <c r="N337" s="20"/>
      <c r="O337" s="20"/>
      <c r="P337" s="21"/>
      <c r="Q337" s="22"/>
      <c r="R337" s="24"/>
      <c r="S337" s="24"/>
      <c r="T337" s="24"/>
      <c r="X337" s="45"/>
      <c r="Y337" s="45"/>
      <c r="AA337" s="45"/>
    </row>
    <row r="338">
      <c r="N338" s="20"/>
      <c r="O338" s="20"/>
      <c r="P338" s="21"/>
      <c r="Q338" s="22"/>
      <c r="R338" s="24"/>
      <c r="S338" s="24"/>
      <c r="T338" s="24"/>
      <c r="X338" s="45"/>
      <c r="Y338" s="45"/>
      <c r="AA338" s="45"/>
    </row>
    <row r="339">
      <c r="N339" s="20"/>
      <c r="O339" s="20"/>
      <c r="P339" s="21"/>
      <c r="Q339" s="22"/>
      <c r="R339" s="24"/>
      <c r="S339" s="24"/>
      <c r="T339" s="24"/>
      <c r="X339" s="45"/>
      <c r="Y339" s="45"/>
      <c r="AA339" s="45"/>
    </row>
    <row r="340">
      <c r="N340" s="20"/>
      <c r="O340" s="20"/>
      <c r="P340" s="21"/>
      <c r="Q340" s="22"/>
      <c r="R340" s="24"/>
      <c r="S340" s="24"/>
      <c r="T340" s="24"/>
      <c r="X340" s="45"/>
      <c r="Y340" s="45"/>
      <c r="AA340" s="45"/>
    </row>
    <row r="341">
      <c r="N341" s="20"/>
      <c r="O341" s="20"/>
      <c r="P341" s="21"/>
      <c r="Q341" s="22"/>
      <c r="R341" s="24"/>
      <c r="S341" s="24"/>
      <c r="T341" s="24"/>
      <c r="X341" s="45"/>
      <c r="Y341" s="45"/>
      <c r="AA341" s="45"/>
    </row>
    <row r="342">
      <c r="N342" s="20"/>
      <c r="O342" s="20"/>
      <c r="P342" s="21"/>
      <c r="Q342" s="22"/>
      <c r="R342" s="24"/>
      <c r="S342" s="24"/>
      <c r="T342" s="24"/>
      <c r="X342" s="45"/>
      <c r="Y342" s="45"/>
      <c r="AA342" s="45"/>
    </row>
    <row r="343">
      <c r="N343" s="20"/>
      <c r="O343" s="20"/>
      <c r="P343" s="21"/>
      <c r="Q343" s="22"/>
      <c r="R343" s="24"/>
      <c r="S343" s="24"/>
      <c r="T343" s="24"/>
      <c r="X343" s="45"/>
      <c r="Y343" s="45"/>
      <c r="AA343" s="45"/>
    </row>
    <row r="344">
      <c r="N344" s="20"/>
      <c r="O344" s="20"/>
      <c r="P344" s="21"/>
      <c r="Q344" s="22"/>
      <c r="R344" s="24"/>
      <c r="S344" s="24"/>
      <c r="T344" s="24"/>
      <c r="X344" s="45"/>
      <c r="Y344" s="45"/>
      <c r="AA344" s="45"/>
    </row>
    <row r="345">
      <c r="N345" s="20"/>
      <c r="O345" s="20"/>
      <c r="P345" s="21"/>
      <c r="Q345" s="22"/>
      <c r="R345" s="24"/>
      <c r="S345" s="24"/>
      <c r="T345" s="24"/>
      <c r="X345" s="45"/>
      <c r="Y345" s="45"/>
      <c r="AA345" s="45"/>
    </row>
    <row r="346">
      <c r="N346" s="20"/>
      <c r="O346" s="20"/>
      <c r="P346" s="21"/>
      <c r="Q346" s="22"/>
      <c r="R346" s="24"/>
      <c r="S346" s="24"/>
      <c r="T346" s="24"/>
      <c r="X346" s="45"/>
      <c r="Y346" s="45"/>
      <c r="AA346" s="45"/>
    </row>
    <row r="347">
      <c r="N347" s="20"/>
      <c r="O347" s="20"/>
      <c r="P347" s="21"/>
      <c r="Q347" s="22"/>
      <c r="R347" s="24"/>
      <c r="S347" s="24"/>
      <c r="T347" s="24"/>
      <c r="X347" s="45"/>
      <c r="Y347" s="45"/>
      <c r="AA347" s="45"/>
    </row>
    <row r="348">
      <c r="N348" s="20"/>
      <c r="O348" s="20"/>
      <c r="P348" s="21"/>
      <c r="Q348" s="22"/>
      <c r="R348" s="24"/>
      <c r="S348" s="24"/>
      <c r="T348" s="24"/>
      <c r="X348" s="45"/>
      <c r="Y348" s="45"/>
      <c r="AA348" s="45"/>
    </row>
    <row r="349">
      <c r="N349" s="20"/>
      <c r="O349" s="20"/>
      <c r="P349" s="21"/>
      <c r="Q349" s="22"/>
      <c r="R349" s="24"/>
      <c r="S349" s="24"/>
      <c r="T349" s="24"/>
      <c r="X349" s="45"/>
      <c r="Y349" s="45"/>
      <c r="AA349" s="45"/>
    </row>
    <row r="350">
      <c r="N350" s="20"/>
      <c r="O350" s="20"/>
      <c r="P350" s="21"/>
      <c r="Q350" s="22"/>
      <c r="R350" s="24"/>
      <c r="S350" s="24"/>
      <c r="T350" s="24"/>
      <c r="X350" s="45"/>
      <c r="Y350" s="45"/>
      <c r="AA350" s="45"/>
    </row>
    <row r="351">
      <c r="N351" s="20"/>
      <c r="O351" s="20"/>
      <c r="P351" s="21"/>
      <c r="Q351" s="22"/>
      <c r="R351" s="24"/>
      <c r="S351" s="24"/>
      <c r="T351" s="24"/>
      <c r="X351" s="45"/>
      <c r="Y351" s="45"/>
      <c r="AA351" s="45"/>
    </row>
    <row r="352">
      <c r="N352" s="20"/>
      <c r="O352" s="20"/>
      <c r="P352" s="21"/>
      <c r="Q352" s="22"/>
      <c r="R352" s="24"/>
      <c r="S352" s="24"/>
      <c r="T352" s="24"/>
      <c r="X352" s="45"/>
      <c r="Y352" s="45"/>
      <c r="AA352" s="45"/>
    </row>
    <row r="353">
      <c r="N353" s="20"/>
      <c r="O353" s="20"/>
      <c r="P353" s="21"/>
      <c r="Q353" s="22"/>
      <c r="R353" s="24"/>
      <c r="S353" s="24"/>
      <c r="T353" s="24"/>
      <c r="X353" s="45"/>
      <c r="Y353" s="45"/>
      <c r="AA353" s="45"/>
    </row>
    <row r="354">
      <c r="N354" s="20"/>
      <c r="O354" s="20"/>
      <c r="P354" s="21"/>
      <c r="Q354" s="22"/>
      <c r="R354" s="24"/>
      <c r="S354" s="24"/>
      <c r="T354" s="24"/>
      <c r="X354" s="45"/>
      <c r="Y354" s="45"/>
      <c r="AA354" s="45"/>
    </row>
    <row r="355">
      <c r="N355" s="20"/>
      <c r="O355" s="20"/>
      <c r="P355" s="21"/>
      <c r="Q355" s="22"/>
      <c r="R355" s="24"/>
      <c r="S355" s="24"/>
      <c r="T355" s="24"/>
      <c r="X355" s="45"/>
      <c r="Y355" s="45"/>
      <c r="AA355" s="45"/>
    </row>
    <row r="356">
      <c r="N356" s="20"/>
      <c r="O356" s="20"/>
      <c r="P356" s="21"/>
      <c r="Q356" s="22"/>
      <c r="R356" s="24"/>
      <c r="S356" s="24"/>
      <c r="T356" s="24"/>
      <c r="X356" s="45"/>
      <c r="Y356" s="45"/>
      <c r="AA356" s="45"/>
    </row>
    <row r="357">
      <c r="N357" s="20"/>
      <c r="O357" s="20"/>
      <c r="P357" s="21"/>
      <c r="Q357" s="22"/>
      <c r="R357" s="24"/>
      <c r="S357" s="24"/>
      <c r="T357" s="24"/>
      <c r="X357" s="45"/>
      <c r="Y357" s="45"/>
      <c r="AA357" s="45"/>
    </row>
    <row r="358">
      <c r="N358" s="20"/>
      <c r="O358" s="20"/>
      <c r="P358" s="21"/>
      <c r="Q358" s="22"/>
      <c r="R358" s="24"/>
      <c r="S358" s="24"/>
      <c r="T358" s="24"/>
      <c r="X358" s="45"/>
      <c r="Y358" s="45"/>
      <c r="AA358" s="45"/>
    </row>
    <row r="359">
      <c r="N359" s="20"/>
      <c r="O359" s="20"/>
      <c r="P359" s="21"/>
      <c r="Q359" s="22"/>
      <c r="R359" s="24"/>
      <c r="S359" s="24"/>
      <c r="T359" s="24"/>
      <c r="X359" s="45"/>
      <c r="Y359" s="45"/>
      <c r="AA359" s="45"/>
    </row>
    <row r="360">
      <c r="N360" s="20"/>
      <c r="O360" s="20"/>
      <c r="P360" s="21"/>
      <c r="Q360" s="22"/>
      <c r="R360" s="24"/>
      <c r="S360" s="24"/>
      <c r="T360" s="24"/>
      <c r="X360" s="45"/>
      <c r="Y360" s="45"/>
      <c r="AA360" s="45"/>
    </row>
    <row r="361">
      <c r="N361" s="20"/>
      <c r="O361" s="20"/>
      <c r="P361" s="21"/>
      <c r="Q361" s="22"/>
      <c r="R361" s="24"/>
      <c r="S361" s="24"/>
      <c r="T361" s="24"/>
      <c r="X361" s="45"/>
      <c r="Y361" s="45"/>
      <c r="AA361" s="45"/>
    </row>
    <row r="362">
      <c r="N362" s="20"/>
      <c r="O362" s="20"/>
      <c r="P362" s="21"/>
      <c r="Q362" s="22"/>
      <c r="R362" s="24"/>
      <c r="S362" s="24"/>
      <c r="T362" s="24"/>
      <c r="X362" s="45"/>
      <c r="Y362" s="45"/>
      <c r="AA362" s="45"/>
    </row>
    <row r="363">
      <c r="N363" s="20"/>
      <c r="O363" s="20"/>
      <c r="P363" s="21"/>
      <c r="Q363" s="22"/>
      <c r="R363" s="24"/>
      <c r="S363" s="24"/>
      <c r="T363" s="24"/>
      <c r="X363" s="45"/>
      <c r="Y363" s="45"/>
      <c r="AA363" s="45"/>
    </row>
    <row r="364">
      <c r="N364" s="20"/>
      <c r="O364" s="20"/>
      <c r="P364" s="21"/>
      <c r="Q364" s="22"/>
      <c r="R364" s="24"/>
      <c r="S364" s="24"/>
      <c r="T364" s="24"/>
      <c r="X364" s="45"/>
      <c r="Y364" s="45"/>
      <c r="AA364" s="45"/>
    </row>
    <row r="365">
      <c r="N365" s="20"/>
      <c r="O365" s="20"/>
      <c r="P365" s="21"/>
      <c r="Q365" s="22"/>
      <c r="R365" s="24"/>
      <c r="S365" s="24"/>
      <c r="T365" s="24"/>
      <c r="X365" s="45"/>
      <c r="Y365" s="45"/>
      <c r="AA365" s="45"/>
    </row>
    <row r="366">
      <c r="N366" s="20"/>
      <c r="O366" s="20"/>
      <c r="P366" s="21"/>
      <c r="Q366" s="22"/>
      <c r="R366" s="24"/>
      <c r="S366" s="24"/>
      <c r="T366" s="24"/>
      <c r="X366" s="45"/>
      <c r="Y366" s="45"/>
      <c r="AA366" s="45"/>
    </row>
    <row r="367">
      <c r="N367" s="20"/>
      <c r="O367" s="20"/>
      <c r="P367" s="21"/>
      <c r="Q367" s="22"/>
      <c r="R367" s="24"/>
      <c r="S367" s="24"/>
      <c r="T367" s="24"/>
      <c r="X367" s="45"/>
      <c r="Y367" s="45"/>
      <c r="AA367" s="45"/>
    </row>
    <row r="368">
      <c r="N368" s="20"/>
      <c r="O368" s="20"/>
      <c r="P368" s="21"/>
      <c r="Q368" s="22"/>
      <c r="R368" s="24"/>
      <c r="S368" s="24"/>
      <c r="T368" s="24"/>
      <c r="X368" s="45"/>
      <c r="Y368" s="45"/>
      <c r="AA368" s="45"/>
    </row>
    <row r="369">
      <c r="N369" s="20"/>
      <c r="O369" s="20"/>
      <c r="P369" s="21"/>
      <c r="Q369" s="22"/>
      <c r="R369" s="24"/>
      <c r="S369" s="24"/>
      <c r="T369" s="24"/>
      <c r="X369" s="45"/>
      <c r="Y369" s="45"/>
      <c r="AA369" s="45"/>
    </row>
    <row r="370">
      <c r="N370" s="20"/>
      <c r="O370" s="20"/>
      <c r="P370" s="21"/>
      <c r="Q370" s="22"/>
      <c r="R370" s="24"/>
      <c r="S370" s="24"/>
      <c r="T370" s="24"/>
      <c r="X370" s="45"/>
      <c r="Y370" s="45"/>
      <c r="AA370" s="45"/>
    </row>
    <row r="371">
      <c r="N371" s="20"/>
      <c r="O371" s="20"/>
      <c r="P371" s="21"/>
      <c r="Q371" s="22"/>
      <c r="R371" s="24"/>
      <c r="S371" s="24"/>
      <c r="T371" s="24"/>
      <c r="X371" s="45"/>
      <c r="Y371" s="45"/>
      <c r="AA371" s="45"/>
    </row>
    <row r="372">
      <c r="N372" s="20"/>
      <c r="O372" s="20"/>
      <c r="P372" s="21"/>
      <c r="Q372" s="22"/>
      <c r="R372" s="24"/>
      <c r="S372" s="24"/>
      <c r="T372" s="24"/>
      <c r="X372" s="45"/>
      <c r="Y372" s="45"/>
      <c r="AA372" s="45"/>
    </row>
    <row r="373">
      <c r="N373" s="20"/>
      <c r="O373" s="20"/>
      <c r="P373" s="21"/>
      <c r="Q373" s="22"/>
      <c r="R373" s="24"/>
      <c r="S373" s="24"/>
      <c r="T373" s="24"/>
      <c r="X373" s="45"/>
      <c r="Y373" s="45"/>
      <c r="AA373" s="45"/>
    </row>
    <row r="374">
      <c r="N374" s="20"/>
      <c r="O374" s="20"/>
      <c r="P374" s="21"/>
      <c r="Q374" s="22"/>
      <c r="R374" s="24"/>
      <c r="S374" s="24"/>
      <c r="T374" s="24"/>
      <c r="X374" s="45"/>
      <c r="Y374" s="45"/>
      <c r="AA374" s="45"/>
    </row>
    <row r="375">
      <c r="N375" s="20"/>
      <c r="O375" s="20"/>
      <c r="P375" s="21"/>
      <c r="Q375" s="22"/>
      <c r="R375" s="24"/>
      <c r="S375" s="24"/>
      <c r="T375" s="24"/>
      <c r="X375" s="45"/>
      <c r="Y375" s="45"/>
      <c r="AA375" s="45"/>
    </row>
    <row r="376">
      <c r="N376" s="20"/>
      <c r="O376" s="20"/>
      <c r="P376" s="21"/>
      <c r="Q376" s="22"/>
      <c r="R376" s="24"/>
      <c r="S376" s="24"/>
      <c r="T376" s="24"/>
      <c r="X376" s="45"/>
      <c r="Y376" s="45"/>
      <c r="AA376" s="45"/>
    </row>
    <row r="377">
      <c r="N377" s="20"/>
      <c r="O377" s="20"/>
      <c r="P377" s="21"/>
      <c r="Q377" s="22"/>
      <c r="R377" s="24"/>
      <c r="S377" s="24"/>
      <c r="T377" s="24"/>
      <c r="X377" s="45"/>
      <c r="Y377" s="45"/>
      <c r="AA377" s="45"/>
    </row>
    <row r="378">
      <c r="N378" s="20"/>
      <c r="O378" s="20"/>
      <c r="P378" s="21"/>
      <c r="Q378" s="22"/>
      <c r="R378" s="24"/>
      <c r="S378" s="24"/>
      <c r="T378" s="24"/>
      <c r="X378" s="45"/>
      <c r="Y378" s="45"/>
      <c r="AA378" s="45"/>
    </row>
    <row r="379">
      <c r="N379" s="20"/>
      <c r="O379" s="20"/>
      <c r="P379" s="21"/>
      <c r="Q379" s="22"/>
      <c r="R379" s="24"/>
      <c r="S379" s="24"/>
      <c r="T379" s="24"/>
      <c r="X379" s="45"/>
      <c r="Y379" s="45"/>
      <c r="AA379" s="45"/>
    </row>
    <row r="380">
      <c r="N380" s="20"/>
      <c r="O380" s="20"/>
      <c r="P380" s="21"/>
      <c r="Q380" s="22"/>
      <c r="R380" s="24"/>
      <c r="S380" s="24"/>
      <c r="T380" s="24"/>
      <c r="X380" s="45"/>
      <c r="Y380" s="45"/>
      <c r="AA380" s="45"/>
    </row>
    <row r="381">
      <c r="N381" s="20"/>
      <c r="O381" s="20"/>
      <c r="P381" s="21"/>
      <c r="Q381" s="22"/>
      <c r="R381" s="24"/>
      <c r="S381" s="24"/>
      <c r="T381" s="24"/>
      <c r="X381" s="45"/>
      <c r="Y381" s="45"/>
      <c r="AA381" s="45"/>
    </row>
    <row r="382">
      <c r="N382" s="20"/>
      <c r="O382" s="20"/>
      <c r="P382" s="21"/>
      <c r="Q382" s="22"/>
      <c r="R382" s="24"/>
      <c r="S382" s="24"/>
      <c r="T382" s="24"/>
      <c r="X382" s="45"/>
      <c r="Y382" s="45"/>
      <c r="AA382" s="45"/>
    </row>
    <row r="383">
      <c r="N383" s="20"/>
      <c r="O383" s="20"/>
      <c r="P383" s="21"/>
      <c r="Q383" s="22"/>
      <c r="R383" s="24"/>
      <c r="S383" s="24"/>
      <c r="T383" s="24"/>
      <c r="X383" s="45"/>
      <c r="Y383" s="45"/>
      <c r="AA383" s="45"/>
    </row>
    <row r="384">
      <c r="N384" s="20"/>
      <c r="O384" s="20"/>
      <c r="P384" s="21"/>
      <c r="Q384" s="22"/>
      <c r="R384" s="24"/>
      <c r="S384" s="24"/>
      <c r="T384" s="24"/>
      <c r="X384" s="45"/>
      <c r="Y384" s="45"/>
      <c r="AA384" s="45"/>
    </row>
    <row r="385">
      <c r="N385" s="20"/>
      <c r="O385" s="20"/>
      <c r="P385" s="21"/>
      <c r="Q385" s="22"/>
      <c r="R385" s="24"/>
      <c r="S385" s="24"/>
      <c r="T385" s="24"/>
      <c r="X385" s="45"/>
      <c r="Y385" s="45"/>
      <c r="AA385" s="45"/>
    </row>
    <row r="386">
      <c r="N386" s="20"/>
      <c r="O386" s="20"/>
      <c r="P386" s="21"/>
      <c r="Q386" s="22"/>
      <c r="R386" s="24"/>
      <c r="S386" s="24"/>
      <c r="T386" s="24"/>
      <c r="X386" s="45"/>
      <c r="Y386" s="45"/>
      <c r="AA386" s="45"/>
    </row>
    <row r="387">
      <c r="N387" s="20"/>
      <c r="O387" s="20"/>
      <c r="P387" s="21"/>
      <c r="Q387" s="22"/>
      <c r="R387" s="24"/>
      <c r="S387" s="24"/>
      <c r="T387" s="24"/>
      <c r="X387" s="45"/>
      <c r="Y387" s="45"/>
      <c r="AA387" s="45"/>
    </row>
    <row r="388">
      <c r="N388" s="20"/>
      <c r="O388" s="20"/>
      <c r="P388" s="21"/>
      <c r="Q388" s="22"/>
      <c r="R388" s="24"/>
      <c r="S388" s="24"/>
      <c r="T388" s="24"/>
      <c r="X388" s="45"/>
      <c r="Y388" s="45"/>
      <c r="AA388" s="45"/>
    </row>
    <row r="389">
      <c r="N389" s="20"/>
      <c r="O389" s="20"/>
      <c r="P389" s="21"/>
      <c r="Q389" s="22"/>
      <c r="R389" s="24"/>
      <c r="S389" s="24"/>
      <c r="T389" s="24"/>
      <c r="X389" s="45"/>
      <c r="Y389" s="45"/>
      <c r="AA389" s="45"/>
    </row>
    <row r="390">
      <c r="N390" s="20"/>
      <c r="O390" s="20"/>
      <c r="P390" s="21"/>
      <c r="Q390" s="22"/>
      <c r="R390" s="24"/>
      <c r="S390" s="24"/>
      <c r="T390" s="24"/>
      <c r="X390" s="45"/>
      <c r="Y390" s="45"/>
      <c r="AA390" s="45"/>
    </row>
    <row r="391">
      <c r="N391" s="20"/>
      <c r="O391" s="20"/>
      <c r="P391" s="21"/>
      <c r="Q391" s="22"/>
      <c r="R391" s="24"/>
      <c r="S391" s="24"/>
      <c r="T391" s="24"/>
      <c r="X391" s="45"/>
      <c r="Y391" s="45"/>
      <c r="AA391" s="45"/>
    </row>
    <row r="392">
      <c r="N392" s="20"/>
      <c r="O392" s="20"/>
      <c r="P392" s="21"/>
      <c r="Q392" s="22"/>
      <c r="R392" s="24"/>
      <c r="S392" s="24"/>
      <c r="T392" s="24"/>
      <c r="X392" s="45"/>
      <c r="Y392" s="45"/>
      <c r="AA392" s="45"/>
    </row>
    <row r="393">
      <c r="N393" s="20"/>
      <c r="O393" s="20"/>
      <c r="P393" s="21"/>
      <c r="Q393" s="22"/>
      <c r="R393" s="24"/>
      <c r="S393" s="24"/>
      <c r="T393" s="24"/>
      <c r="X393" s="45"/>
      <c r="Y393" s="45"/>
      <c r="AA393" s="45"/>
    </row>
    <row r="394">
      <c r="N394" s="20"/>
      <c r="O394" s="20"/>
      <c r="P394" s="21"/>
      <c r="Q394" s="22"/>
      <c r="R394" s="24"/>
      <c r="S394" s="24"/>
      <c r="T394" s="24"/>
      <c r="X394" s="45"/>
      <c r="Y394" s="45"/>
      <c r="AA394" s="45"/>
    </row>
    <row r="395">
      <c r="N395" s="20"/>
      <c r="O395" s="20"/>
      <c r="P395" s="21"/>
      <c r="Q395" s="22"/>
      <c r="R395" s="24"/>
      <c r="S395" s="24"/>
      <c r="T395" s="24"/>
      <c r="X395" s="45"/>
      <c r="Y395" s="45"/>
      <c r="AA395" s="45"/>
    </row>
    <row r="396">
      <c r="N396" s="20"/>
      <c r="O396" s="20"/>
      <c r="P396" s="21"/>
      <c r="Q396" s="22"/>
      <c r="R396" s="24"/>
      <c r="S396" s="24"/>
      <c r="T396" s="24"/>
      <c r="X396" s="45"/>
      <c r="Y396" s="45"/>
      <c r="AA396" s="45"/>
    </row>
    <row r="397">
      <c r="N397" s="20"/>
      <c r="O397" s="20"/>
      <c r="P397" s="21"/>
      <c r="Q397" s="22"/>
      <c r="R397" s="24"/>
      <c r="S397" s="24"/>
      <c r="T397" s="24"/>
      <c r="X397" s="45"/>
      <c r="Y397" s="45"/>
      <c r="AA397" s="45"/>
    </row>
    <row r="398">
      <c r="N398" s="20"/>
      <c r="O398" s="20"/>
      <c r="P398" s="21"/>
      <c r="Q398" s="22"/>
      <c r="R398" s="24"/>
      <c r="S398" s="24"/>
      <c r="T398" s="24"/>
      <c r="X398" s="45"/>
      <c r="Y398" s="45"/>
      <c r="AA398" s="45"/>
    </row>
    <row r="399">
      <c r="N399" s="20"/>
      <c r="O399" s="20"/>
      <c r="P399" s="21"/>
      <c r="Q399" s="22"/>
      <c r="R399" s="24"/>
      <c r="S399" s="24"/>
      <c r="T399" s="24"/>
      <c r="X399" s="45"/>
      <c r="Y399" s="45"/>
      <c r="AA399" s="45"/>
    </row>
    <row r="400">
      <c r="N400" s="20"/>
      <c r="O400" s="20"/>
      <c r="P400" s="21"/>
      <c r="Q400" s="22"/>
      <c r="R400" s="24"/>
      <c r="S400" s="24"/>
      <c r="T400" s="24"/>
      <c r="X400" s="45"/>
      <c r="Y400" s="45"/>
      <c r="AA400" s="45"/>
    </row>
    <row r="401">
      <c r="N401" s="20"/>
      <c r="O401" s="20"/>
      <c r="P401" s="21"/>
      <c r="Q401" s="22"/>
      <c r="R401" s="24"/>
      <c r="S401" s="24"/>
      <c r="T401" s="24"/>
      <c r="X401" s="45"/>
      <c r="Y401" s="45"/>
      <c r="AA401" s="45"/>
    </row>
    <row r="402">
      <c r="N402" s="20"/>
      <c r="O402" s="20"/>
      <c r="P402" s="21"/>
      <c r="Q402" s="22"/>
      <c r="R402" s="24"/>
      <c r="S402" s="24"/>
      <c r="T402" s="24"/>
      <c r="X402" s="45"/>
      <c r="Y402" s="45"/>
      <c r="AA402" s="45"/>
    </row>
    <row r="403">
      <c r="N403" s="20"/>
      <c r="O403" s="20"/>
      <c r="P403" s="21"/>
      <c r="Q403" s="22"/>
      <c r="R403" s="24"/>
      <c r="S403" s="24"/>
      <c r="T403" s="24"/>
      <c r="X403" s="45"/>
      <c r="Y403" s="45"/>
      <c r="AA403" s="45"/>
    </row>
    <row r="404">
      <c r="N404" s="20"/>
      <c r="O404" s="20"/>
      <c r="P404" s="21"/>
      <c r="Q404" s="22"/>
      <c r="R404" s="24"/>
      <c r="S404" s="24"/>
      <c r="T404" s="24"/>
      <c r="X404" s="45"/>
      <c r="Y404" s="45"/>
      <c r="AA404" s="45"/>
    </row>
    <row r="405">
      <c r="N405" s="20"/>
      <c r="O405" s="20"/>
      <c r="P405" s="21"/>
      <c r="Q405" s="22"/>
      <c r="R405" s="24"/>
      <c r="S405" s="24"/>
      <c r="T405" s="24"/>
      <c r="X405" s="45"/>
      <c r="Y405" s="45"/>
      <c r="AA405" s="45"/>
    </row>
    <row r="406">
      <c r="N406" s="20"/>
      <c r="O406" s="20"/>
      <c r="P406" s="21"/>
      <c r="Q406" s="22"/>
      <c r="R406" s="24"/>
      <c r="S406" s="24"/>
      <c r="T406" s="24"/>
      <c r="X406" s="45"/>
      <c r="Y406" s="45"/>
      <c r="AA406" s="45"/>
    </row>
    <row r="407">
      <c r="N407" s="20"/>
      <c r="O407" s="20"/>
      <c r="P407" s="21"/>
      <c r="Q407" s="22"/>
      <c r="R407" s="24"/>
      <c r="S407" s="24"/>
      <c r="T407" s="24"/>
      <c r="X407" s="45"/>
      <c r="Y407" s="45"/>
      <c r="AA407" s="45"/>
    </row>
    <row r="408">
      <c r="N408" s="20"/>
      <c r="O408" s="20"/>
      <c r="P408" s="21"/>
      <c r="Q408" s="22"/>
      <c r="R408" s="24"/>
      <c r="S408" s="24"/>
      <c r="T408" s="24"/>
      <c r="X408" s="45"/>
      <c r="Y408" s="45"/>
      <c r="AA408" s="45"/>
    </row>
    <row r="409">
      <c r="N409" s="20"/>
      <c r="O409" s="20"/>
      <c r="P409" s="21"/>
      <c r="Q409" s="22"/>
      <c r="R409" s="24"/>
      <c r="S409" s="24"/>
      <c r="T409" s="24"/>
      <c r="X409" s="45"/>
      <c r="Y409" s="45"/>
      <c r="AA409" s="45"/>
    </row>
    <row r="410">
      <c r="N410" s="20"/>
      <c r="O410" s="20"/>
      <c r="P410" s="21"/>
      <c r="Q410" s="22"/>
      <c r="R410" s="24"/>
      <c r="S410" s="24"/>
      <c r="T410" s="24"/>
      <c r="X410" s="45"/>
      <c r="Y410" s="45"/>
      <c r="AA410" s="45"/>
    </row>
    <row r="411">
      <c r="N411" s="20"/>
      <c r="O411" s="20"/>
      <c r="P411" s="21"/>
      <c r="Q411" s="22"/>
      <c r="R411" s="24"/>
      <c r="S411" s="24"/>
      <c r="T411" s="24"/>
      <c r="X411" s="45"/>
      <c r="Y411" s="45"/>
      <c r="AA411" s="45"/>
    </row>
    <row r="412">
      <c r="N412" s="20"/>
      <c r="O412" s="20"/>
      <c r="P412" s="21"/>
      <c r="Q412" s="22"/>
      <c r="R412" s="24"/>
      <c r="S412" s="24"/>
      <c r="T412" s="24"/>
      <c r="X412" s="45"/>
      <c r="Y412" s="45"/>
      <c r="AA412" s="45"/>
    </row>
    <row r="413">
      <c r="N413" s="20"/>
      <c r="O413" s="20"/>
      <c r="P413" s="21"/>
      <c r="Q413" s="22"/>
      <c r="R413" s="24"/>
      <c r="S413" s="24"/>
      <c r="T413" s="24"/>
      <c r="X413" s="45"/>
      <c r="Y413" s="45"/>
      <c r="AA413" s="45"/>
    </row>
    <row r="414">
      <c r="N414" s="20"/>
      <c r="O414" s="20"/>
      <c r="P414" s="21"/>
      <c r="Q414" s="22"/>
      <c r="R414" s="24"/>
      <c r="S414" s="24"/>
      <c r="T414" s="24"/>
      <c r="X414" s="45"/>
      <c r="Y414" s="45"/>
      <c r="AA414" s="45"/>
    </row>
    <row r="415">
      <c r="N415" s="20"/>
      <c r="O415" s="20"/>
      <c r="P415" s="21"/>
      <c r="Q415" s="22"/>
      <c r="R415" s="24"/>
      <c r="S415" s="24"/>
      <c r="T415" s="24"/>
      <c r="X415" s="45"/>
      <c r="Y415" s="45"/>
      <c r="AA415" s="45"/>
    </row>
    <row r="416">
      <c r="N416" s="20"/>
      <c r="O416" s="20"/>
      <c r="P416" s="21"/>
      <c r="Q416" s="22"/>
      <c r="R416" s="24"/>
      <c r="S416" s="24"/>
      <c r="T416" s="24"/>
      <c r="X416" s="45"/>
      <c r="Y416" s="45"/>
      <c r="AA416" s="45"/>
    </row>
    <row r="417">
      <c r="N417" s="20"/>
      <c r="O417" s="20"/>
      <c r="P417" s="21"/>
      <c r="Q417" s="22"/>
      <c r="R417" s="24"/>
      <c r="S417" s="24"/>
      <c r="T417" s="24"/>
      <c r="X417" s="45"/>
      <c r="Y417" s="45"/>
      <c r="AA417" s="45"/>
    </row>
    <row r="418">
      <c r="N418" s="20"/>
      <c r="O418" s="20"/>
      <c r="P418" s="21"/>
      <c r="Q418" s="22"/>
      <c r="R418" s="24"/>
      <c r="S418" s="24"/>
      <c r="T418" s="24"/>
      <c r="X418" s="45"/>
      <c r="Y418" s="45"/>
      <c r="AA418" s="45"/>
    </row>
    <row r="419">
      <c r="N419" s="20"/>
      <c r="O419" s="20"/>
      <c r="P419" s="21"/>
      <c r="Q419" s="22"/>
      <c r="R419" s="24"/>
      <c r="S419" s="24"/>
      <c r="T419" s="24"/>
      <c r="X419" s="45"/>
      <c r="Y419" s="45"/>
      <c r="AA419" s="45"/>
    </row>
    <row r="420">
      <c r="N420" s="20"/>
      <c r="O420" s="20"/>
      <c r="P420" s="21"/>
      <c r="Q420" s="22"/>
      <c r="R420" s="24"/>
      <c r="S420" s="24"/>
      <c r="T420" s="24"/>
      <c r="X420" s="45"/>
      <c r="Y420" s="45"/>
      <c r="AA420" s="45"/>
    </row>
    <row r="421">
      <c r="N421" s="20"/>
      <c r="O421" s="20"/>
      <c r="P421" s="21"/>
      <c r="Q421" s="22"/>
      <c r="R421" s="24"/>
      <c r="S421" s="24"/>
      <c r="T421" s="24"/>
      <c r="X421" s="45"/>
      <c r="Y421" s="45"/>
      <c r="AA421" s="45"/>
    </row>
    <row r="422">
      <c r="N422" s="20"/>
      <c r="O422" s="20"/>
      <c r="P422" s="21"/>
      <c r="Q422" s="22"/>
      <c r="R422" s="24"/>
      <c r="S422" s="24"/>
      <c r="T422" s="24"/>
      <c r="X422" s="45"/>
      <c r="Y422" s="45"/>
      <c r="AA422" s="45"/>
    </row>
    <row r="423">
      <c r="N423" s="20"/>
      <c r="O423" s="20"/>
      <c r="P423" s="21"/>
      <c r="Q423" s="22"/>
      <c r="R423" s="24"/>
      <c r="S423" s="24"/>
      <c r="T423" s="24"/>
      <c r="X423" s="45"/>
      <c r="Y423" s="45"/>
      <c r="AA423" s="45"/>
    </row>
    <row r="424">
      <c r="N424" s="20"/>
      <c r="O424" s="20"/>
      <c r="P424" s="21"/>
      <c r="Q424" s="22"/>
      <c r="R424" s="24"/>
      <c r="S424" s="24"/>
      <c r="T424" s="24"/>
      <c r="X424" s="45"/>
      <c r="Y424" s="45"/>
      <c r="AA424" s="45"/>
    </row>
    <row r="425">
      <c r="N425" s="20"/>
      <c r="O425" s="20"/>
      <c r="P425" s="21"/>
      <c r="Q425" s="22"/>
      <c r="R425" s="24"/>
      <c r="S425" s="24"/>
      <c r="T425" s="24"/>
      <c r="X425" s="45"/>
      <c r="Y425" s="45"/>
      <c r="AA425" s="45"/>
    </row>
    <row r="426">
      <c r="N426" s="20"/>
      <c r="O426" s="20"/>
      <c r="P426" s="21"/>
      <c r="Q426" s="22"/>
      <c r="R426" s="24"/>
      <c r="S426" s="24"/>
      <c r="T426" s="24"/>
      <c r="X426" s="45"/>
      <c r="Y426" s="45"/>
      <c r="AA426" s="45"/>
    </row>
    <row r="427">
      <c r="N427" s="20"/>
      <c r="O427" s="20"/>
      <c r="P427" s="21"/>
      <c r="Q427" s="22"/>
      <c r="R427" s="24"/>
      <c r="S427" s="24"/>
      <c r="T427" s="24"/>
      <c r="X427" s="45"/>
      <c r="Y427" s="45"/>
      <c r="AA427" s="45"/>
    </row>
    <row r="428">
      <c r="N428" s="20"/>
      <c r="O428" s="20"/>
      <c r="P428" s="21"/>
      <c r="Q428" s="22"/>
      <c r="R428" s="24"/>
      <c r="S428" s="24"/>
      <c r="T428" s="24"/>
      <c r="X428" s="45"/>
      <c r="Y428" s="45"/>
      <c r="AA428" s="45"/>
    </row>
    <row r="429">
      <c r="N429" s="20"/>
      <c r="O429" s="20"/>
      <c r="P429" s="21"/>
      <c r="Q429" s="22"/>
      <c r="R429" s="24"/>
      <c r="S429" s="24"/>
      <c r="T429" s="24"/>
      <c r="X429" s="45"/>
      <c r="Y429" s="45"/>
      <c r="AA429" s="45"/>
    </row>
    <row r="430">
      <c r="N430" s="20"/>
      <c r="O430" s="20"/>
      <c r="P430" s="21"/>
      <c r="Q430" s="22"/>
      <c r="R430" s="24"/>
      <c r="S430" s="24"/>
      <c r="T430" s="24"/>
      <c r="X430" s="45"/>
      <c r="Y430" s="45"/>
      <c r="AA430" s="45"/>
    </row>
    <row r="431">
      <c r="N431" s="20"/>
      <c r="O431" s="20"/>
      <c r="P431" s="21"/>
      <c r="Q431" s="22"/>
      <c r="R431" s="24"/>
      <c r="S431" s="24"/>
      <c r="T431" s="24"/>
      <c r="X431" s="45"/>
      <c r="Y431" s="45"/>
      <c r="AA431" s="45"/>
    </row>
    <row r="432">
      <c r="N432" s="20"/>
      <c r="O432" s="20"/>
      <c r="P432" s="21"/>
      <c r="Q432" s="22"/>
      <c r="R432" s="24"/>
      <c r="S432" s="24"/>
      <c r="T432" s="24"/>
      <c r="X432" s="45"/>
      <c r="Y432" s="45"/>
      <c r="AA432" s="45"/>
    </row>
    <row r="433">
      <c r="N433" s="20"/>
      <c r="O433" s="20"/>
      <c r="P433" s="21"/>
      <c r="Q433" s="22"/>
      <c r="R433" s="24"/>
      <c r="S433" s="24"/>
      <c r="T433" s="24"/>
      <c r="X433" s="45"/>
      <c r="Y433" s="45"/>
      <c r="AA433" s="45"/>
    </row>
    <row r="434">
      <c r="N434" s="20"/>
      <c r="O434" s="20"/>
      <c r="P434" s="21"/>
      <c r="Q434" s="22"/>
      <c r="R434" s="24"/>
      <c r="S434" s="24"/>
      <c r="T434" s="24"/>
      <c r="X434" s="45"/>
      <c r="Y434" s="45"/>
      <c r="AA434" s="45"/>
    </row>
    <row r="435">
      <c r="N435" s="20"/>
      <c r="O435" s="20"/>
      <c r="P435" s="21"/>
      <c r="Q435" s="22"/>
      <c r="R435" s="24"/>
      <c r="S435" s="24"/>
      <c r="T435" s="24"/>
      <c r="X435" s="45"/>
      <c r="Y435" s="45"/>
      <c r="AA435" s="45"/>
    </row>
    <row r="436">
      <c r="N436" s="20"/>
      <c r="O436" s="20"/>
      <c r="P436" s="21"/>
      <c r="Q436" s="22"/>
      <c r="R436" s="24"/>
      <c r="S436" s="24"/>
      <c r="T436" s="24"/>
      <c r="X436" s="45"/>
      <c r="Y436" s="45"/>
      <c r="AA436" s="45"/>
    </row>
    <row r="437">
      <c r="N437" s="20"/>
      <c r="O437" s="20"/>
      <c r="P437" s="21"/>
      <c r="Q437" s="22"/>
      <c r="R437" s="24"/>
      <c r="S437" s="24"/>
      <c r="T437" s="24"/>
      <c r="X437" s="45"/>
      <c r="Y437" s="45"/>
      <c r="AA437" s="45"/>
    </row>
    <row r="438">
      <c r="N438" s="20"/>
      <c r="O438" s="20"/>
      <c r="P438" s="21"/>
      <c r="Q438" s="22"/>
      <c r="R438" s="24"/>
      <c r="S438" s="24"/>
      <c r="T438" s="24"/>
      <c r="X438" s="45"/>
      <c r="Y438" s="45"/>
      <c r="AA438" s="45"/>
    </row>
    <row r="439">
      <c r="N439" s="20"/>
      <c r="O439" s="20"/>
      <c r="P439" s="21"/>
      <c r="Q439" s="22"/>
      <c r="R439" s="24"/>
      <c r="S439" s="24"/>
      <c r="T439" s="24"/>
      <c r="X439" s="45"/>
      <c r="Y439" s="45"/>
      <c r="AA439" s="45"/>
    </row>
    <row r="440">
      <c r="N440" s="20"/>
      <c r="O440" s="20"/>
      <c r="P440" s="21"/>
      <c r="Q440" s="22"/>
      <c r="R440" s="24"/>
      <c r="S440" s="24"/>
      <c r="T440" s="24"/>
      <c r="X440" s="45"/>
      <c r="Y440" s="45"/>
      <c r="AA440" s="45"/>
    </row>
    <row r="441">
      <c r="N441" s="20"/>
      <c r="O441" s="20"/>
      <c r="P441" s="21"/>
      <c r="Q441" s="22"/>
      <c r="R441" s="24"/>
      <c r="S441" s="24"/>
      <c r="T441" s="24"/>
      <c r="X441" s="45"/>
      <c r="Y441" s="45"/>
      <c r="AA441" s="45"/>
    </row>
    <row r="442">
      <c r="N442" s="20"/>
      <c r="O442" s="20"/>
      <c r="P442" s="21"/>
      <c r="Q442" s="22"/>
      <c r="R442" s="24"/>
      <c r="S442" s="24"/>
      <c r="T442" s="24"/>
      <c r="X442" s="45"/>
      <c r="Y442" s="45"/>
      <c r="AA442" s="45"/>
    </row>
    <row r="443">
      <c r="N443" s="20"/>
      <c r="O443" s="20"/>
      <c r="P443" s="21"/>
      <c r="Q443" s="22"/>
      <c r="R443" s="24"/>
      <c r="S443" s="24"/>
      <c r="T443" s="24"/>
      <c r="X443" s="45"/>
      <c r="Y443" s="45"/>
      <c r="AA443" s="45"/>
    </row>
    <row r="444">
      <c r="N444" s="20"/>
      <c r="O444" s="20"/>
      <c r="P444" s="21"/>
      <c r="Q444" s="22"/>
      <c r="R444" s="24"/>
      <c r="S444" s="24"/>
      <c r="T444" s="24"/>
      <c r="X444" s="45"/>
      <c r="Y444" s="45"/>
      <c r="AA444" s="45"/>
    </row>
    <row r="445">
      <c r="N445" s="20"/>
      <c r="O445" s="20"/>
      <c r="P445" s="21"/>
      <c r="Q445" s="22"/>
      <c r="R445" s="24"/>
      <c r="S445" s="24"/>
      <c r="T445" s="24"/>
      <c r="X445" s="45"/>
      <c r="Y445" s="45"/>
      <c r="AA445" s="45"/>
    </row>
    <row r="446">
      <c r="N446" s="20"/>
      <c r="O446" s="20"/>
      <c r="P446" s="21"/>
      <c r="Q446" s="22"/>
      <c r="R446" s="24"/>
      <c r="S446" s="24"/>
      <c r="T446" s="24"/>
      <c r="X446" s="45"/>
      <c r="Y446" s="45"/>
      <c r="AA446" s="45"/>
    </row>
    <row r="447">
      <c r="N447" s="20"/>
      <c r="O447" s="20"/>
      <c r="P447" s="21"/>
      <c r="Q447" s="22"/>
      <c r="R447" s="24"/>
      <c r="S447" s="24"/>
      <c r="T447" s="24"/>
      <c r="X447" s="45"/>
      <c r="Y447" s="45"/>
      <c r="AA447" s="45"/>
    </row>
    <row r="448">
      <c r="N448" s="20"/>
      <c r="O448" s="20"/>
      <c r="P448" s="21"/>
      <c r="Q448" s="22"/>
      <c r="R448" s="24"/>
      <c r="S448" s="24"/>
      <c r="T448" s="24"/>
      <c r="X448" s="45"/>
      <c r="Y448" s="45"/>
      <c r="AA448" s="45"/>
    </row>
    <row r="449">
      <c r="N449" s="20"/>
      <c r="O449" s="20"/>
      <c r="P449" s="21"/>
      <c r="Q449" s="22"/>
      <c r="R449" s="24"/>
      <c r="S449" s="24"/>
      <c r="T449" s="24"/>
      <c r="X449" s="45"/>
      <c r="Y449" s="45"/>
      <c r="AA449" s="45"/>
    </row>
    <row r="450">
      <c r="N450" s="20"/>
      <c r="O450" s="20"/>
      <c r="P450" s="21"/>
      <c r="Q450" s="22"/>
      <c r="R450" s="24"/>
      <c r="S450" s="24"/>
      <c r="T450" s="24"/>
      <c r="X450" s="45"/>
      <c r="Y450" s="45"/>
      <c r="AA450" s="45"/>
    </row>
    <row r="451">
      <c r="N451" s="20"/>
      <c r="O451" s="20"/>
      <c r="P451" s="21"/>
      <c r="Q451" s="22"/>
      <c r="R451" s="24"/>
      <c r="S451" s="24"/>
      <c r="T451" s="24"/>
      <c r="X451" s="45"/>
      <c r="Y451" s="45"/>
      <c r="AA451" s="45"/>
    </row>
    <row r="452">
      <c r="N452" s="20"/>
      <c r="O452" s="20"/>
      <c r="P452" s="21"/>
      <c r="Q452" s="22"/>
      <c r="R452" s="24"/>
      <c r="S452" s="24"/>
      <c r="T452" s="24"/>
      <c r="X452" s="45"/>
      <c r="Y452" s="45"/>
      <c r="AA452" s="45"/>
    </row>
    <row r="453">
      <c r="N453" s="20"/>
      <c r="O453" s="20"/>
      <c r="P453" s="21"/>
      <c r="Q453" s="22"/>
      <c r="R453" s="24"/>
      <c r="S453" s="24"/>
      <c r="T453" s="24"/>
      <c r="X453" s="45"/>
      <c r="Y453" s="45"/>
      <c r="AA453" s="45"/>
    </row>
    <row r="454">
      <c r="N454" s="20"/>
      <c r="O454" s="20"/>
      <c r="P454" s="21"/>
      <c r="Q454" s="22"/>
      <c r="R454" s="24"/>
      <c r="S454" s="24"/>
      <c r="T454" s="24"/>
      <c r="X454" s="45"/>
      <c r="Y454" s="45"/>
      <c r="AA454" s="45"/>
    </row>
    <row r="455">
      <c r="N455" s="20"/>
      <c r="O455" s="20"/>
      <c r="P455" s="21"/>
      <c r="Q455" s="22"/>
      <c r="R455" s="24"/>
      <c r="S455" s="24"/>
      <c r="T455" s="24"/>
      <c r="X455" s="45"/>
      <c r="Y455" s="45"/>
      <c r="AA455" s="45"/>
    </row>
    <row r="456">
      <c r="N456" s="20"/>
      <c r="O456" s="20"/>
      <c r="P456" s="21"/>
      <c r="Q456" s="22"/>
      <c r="R456" s="24"/>
      <c r="S456" s="24"/>
      <c r="T456" s="24"/>
      <c r="X456" s="45"/>
      <c r="Y456" s="45"/>
      <c r="AA456" s="45"/>
    </row>
    <row r="457">
      <c r="N457" s="20"/>
      <c r="O457" s="20"/>
      <c r="P457" s="21"/>
      <c r="Q457" s="22"/>
      <c r="R457" s="24"/>
      <c r="S457" s="24"/>
      <c r="T457" s="24"/>
      <c r="X457" s="45"/>
      <c r="Y457" s="45"/>
      <c r="AA457" s="45"/>
    </row>
    <row r="458">
      <c r="N458" s="20"/>
      <c r="O458" s="20"/>
      <c r="P458" s="21"/>
      <c r="Q458" s="22"/>
      <c r="R458" s="24"/>
      <c r="S458" s="24"/>
      <c r="T458" s="24"/>
      <c r="X458" s="45"/>
      <c r="Y458" s="45"/>
      <c r="AA458" s="45"/>
    </row>
    <row r="459">
      <c r="N459" s="20"/>
      <c r="O459" s="20"/>
      <c r="P459" s="21"/>
      <c r="Q459" s="22"/>
      <c r="R459" s="24"/>
      <c r="S459" s="24"/>
      <c r="T459" s="24"/>
      <c r="X459" s="45"/>
      <c r="Y459" s="45"/>
      <c r="AA459" s="45"/>
    </row>
    <row r="460">
      <c r="N460" s="20"/>
      <c r="O460" s="20"/>
      <c r="P460" s="21"/>
      <c r="Q460" s="22"/>
      <c r="R460" s="24"/>
      <c r="S460" s="24"/>
      <c r="T460" s="24"/>
      <c r="X460" s="45"/>
      <c r="Y460" s="45"/>
      <c r="AA460" s="45"/>
    </row>
    <row r="461">
      <c r="N461" s="20"/>
      <c r="O461" s="20"/>
      <c r="P461" s="21"/>
      <c r="Q461" s="22"/>
      <c r="R461" s="24"/>
      <c r="S461" s="24"/>
      <c r="T461" s="24"/>
      <c r="X461" s="45"/>
      <c r="Y461" s="45"/>
      <c r="AA461" s="45"/>
    </row>
    <row r="462">
      <c r="N462" s="20"/>
      <c r="O462" s="20"/>
      <c r="P462" s="21"/>
      <c r="Q462" s="22"/>
      <c r="R462" s="24"/>
      <c r="S462" s="24"/>
      <c r="T462" s="24"/>
      <c r="X462" s="45"/>
      <c r="Y462" s="45"/>
      <c r="AA462" s="45"/>
    </row>
    <row r="463">
      <c r="N463" s="20"/>
      <c r="O463" s="20"/>
      <c r="P463" s="21"/>
      <c r="Q463" s="22"/>
      <c r="R463" s="24"/>
      <c r="S463" s="24"/>
      <c r="T463" s="24"/>
      <c r="X463" s="45"/>
      <c r="Y463" s="45"/>
      <c r="AA463" s="45"/>
    </row>
    <row r="464">
      <c r="N464" s="20"/>
      <c r="O464" s="20"/>
      <c r="P464" s="21"/>
      <c r="Q464" s="22"/>
      <c r="R464" s="24"/>
      <c r="S464" s="24"/>
      <c r="T464" s="24"/>
      <c r="X464" s="45"/>
      <c r="Y464" s="45"/>
      <c r="AA464" s="45"/>
    </row>
    <row r="465">
      <c r="N465" s="20"/>
      <c r="O465" s="20"/>
      <c r="P465" s="21"/>
      <c r="Q465" s="22"/>
      <c r="R465" s="24"/>
      <c r="S465" s="24"/>
      <c r="T465" s="24"/>
      <c r="X465" s="45"/>
      <c r="Y465" s="45"/>
      <c r="AA465" s="45"/>
    </row>
    <row r="466">
      <c r="N466" s="20"/>
      <c r="O466" s="20"/>
      <c r="P466" s="21"/>
      <c r="Q466" s="22"/>
      <c r="R466" s="24"/>
      <c r="S466" s="24"/>
      <c r="T466" s="24"/>
      <c r="X466" s="45"/>
      <c r="Y466" s="45"/>
      <c r="AA466" s="45"/>
    </row>
    <row r="467">
      <c r="N467" s="20"/>
      <c r="O467" s="20"/>
      <c r="P467" s="21"/>
      <c r="Q467" s="22"/>
      <c r="R467" s="24"/>
      <c r="S467" s="24"/>
      <c r="T467" s="24"/>
      <c r="X467" s="45"/>
      <c r="Y467" s="45"/>
      <c r="AA467" s="45"/>
    </row>
    <row r="468">
      <c r="N468" s="20"/>
      <c r="O468" s="20"/>
      <c r="P468" s="21"/>
      <c r="Q468" s="22"/>
      <c r="R468" s="24"/>
      <c r="S468" s="24"/>
      <c r="T468" s="24"/>
      <c r="X468" s="45"/>
      <c r="Y468" s="45"/>
      <c r="AA468" s="45"/>
    </row>
    <row r="469">
      <c r="N469" s="20"/>
      <c r="O469" s="20"/>
      <c r="P469" s="21"/>
      <c r="Q469" s="22"/>
      <c r="R469" s="24"/>
      <c r="S469" s="24"/>
      <c r="T469" s="24"/>
      <c r="X469" s="45"/>
      <c r="Y469" s="45"/>
      <c r="AA469" s="45"/>
    </row>
    <row r="470">
      <c r="N470" s="20"/>
      <c r="O470" s="20"/>
      <c r="P470" s="21"/>
      <c r="Q470" s="22"/>
      <c r="R470" s="24"/>
      <c r="S470" s="24"/>
      <c r="T470" s="24"/>
      <c r="X470" s="45"/>
      <c r="Y470" s="45"/>
      <c r="AA470" s="45"/>
    </row>
    <row r="471">
      <c r="N471" s="20"/>
      <c r="O471" s="20"/>
      <c r="P471" s="21"/>
      <c r="Q471" s="22"/>
      <c r="R471" s="24"/>
      <c r="S471" s="24"/>
      <c r="T471" s="24"/>
      <c r="X471" s="45"/>
      <c r="Y471" s="45"/>
      <c r="AA471" s="45"/>
    </row>
    <row r="472">
      <c r="N472" s="20"/>
      <c r="O472" s="20"/>
      <c r="P472" s="21"/>
      <c r="Q472" s="22"/>
      <c r="R472" s="24"/>
      <c r="S472" s="24"/>
      <c r="T472" s="24"/>
      <c r="X472" s="45"/>
      <c r="Y472" s="45"/>
      <c r="AA472" s="45"/>
    </row>
    <row r="473">
      <c r="N473" s="20"/>
      <c r="O473" s="20"/>
      <c r="P473" s="21"/>
      <c r="Q473" s="22"/>
      <c r="R473" s="24"/>
      <c r="S473" s="24"/>
      <c r="T473" s="24"/>
      <c r="X473" s="45"/>
      <c r="Y473" s="45"/>
      <c r="AA473" s="45"/>
    </row>
    <row r="474">
      <c r="N474" s="20"/>
      <c r="O474" s="20"/>
      <c r="P474" s="21"/>
      <c r="Q474" s="22"/>
      <c r="R474" s="24"/>
      <c r="S474" s="24"/>
      <c r="T474" s="24"/>
      <c r="X474" s="45"/>
      <c r="Y474" s="45"/>
      <c r="AA474" s="45"/>
    </row>
    <row r="475">
      <c r="N475" s="20"/>
      <c r="O475" s="20"/>
      <c r="P475" s="21"/>
      <c r="Q475" s="22"/>
      <c r="R475" s="24"/>
      <c r="S475" s="24"/>
      <c r="T475" s="24"/>
      <c r="X475" s="45"/>
      <c r="Y475" s="45"/>
      <c r="AA475" s="45"/>
    </row>
    <row r="476">
      <c r="N476" s="20"/>
      <c r="O476" s="20"/>
      <c r="P476" s="21"/>
      <c r="Q476" s="22"/>
      <c r="R476" s="24"/>
      <c r="S476" s="24"/>
      <c r="T476" s="24"/>
      <c r="X476" s="45"/>
      <c r="Y476" s="45"/>
      <c r="AA476" s="45"/>
    </row>
    <row r="477">
      <c r="N477" s="20"/>
      <c r="O477" s="20"/>
      <c r="P477" s="21"/>
      <c r="Q477" s="22"/>
      <c r="R477" s="24"/>
      <c r="S477" s="24"/>
      <c r="T477" s="24"/>
      <c r="X477" s="45"/>
      <c r="Y477" s="45"/>
      <c r="AA477" s="45"/>
    </row>
    <row r="478">
      <c r="N478" s="20"/>
      <c r="O478" s="20"/>
      <c r="P478" s="21"/>
      <c r="Q478" s="22"/>
      <c r="R478" s="24"/>
      <c r="S478" s="24"/>
      <c r="T478" s="24"/>
      <c r="X478" s="45"/>
      <c r="Y478" s="45"/>
      <c r="AA478" s="45"/>
    </row>
    <row r="479">
      <c r="N479" s="20"/>
      <c r="O479" s="20"/>
      <c r="P479" s="21"/>
      <c r="Q479" s="22"/>
      <c r="R479" s="24"/>
      <c r="S479" s="24"/>
      <c r="T479" s="24"/>
      <c r="X479" s="45"/>
      <c r="Y479" s="45"/>
      <c r="AA479" s="45"/>
    </row>
    <row r="480">
      <c r="N480" s="20"/>
      <c r="O480" s="20"/>
      <c r="P480" s="21"/>
      <c r="Q480" s="22"/>
      <c r="R480" s="24"/>
      <c r="S480" s="24"/>
      <c r="T480" s="24"/>
      <c r="X480" s="45"/>
      <c r="Y480" s="45"/>
      <c r="AA480" s="45"/>
    </row>
    <row r="481">
      <c r="N481" s="20"/>
      <c r="O481" s="20"/>
      <c r="P481" s="21"/>
      <c r="Q481" s="22"/>
      <c r="R481" s="24"/>
      <c r="S481" s="24"/>
      <c r="T481" s="24"/>
      <c r="X481" s="45"/>
      <c r="Y481" s="45"/>
      <c r="AA481" s="45"/>
    </row>
    <row r="482">
      <c r="N482" s="20"/>
      <c r="O482" s="20"/>
      <c r="P482" s="21"/>
      <c r="Q482" s="22"/>
      <c r="R482" s="24"/>
      <c r="S482" s="24"/>
      <c r="T482" s="24"/>
      <c r="X482" s="45"/>
      <c r="Y482" s="45"/>
      <c r="AA482" s="45"/>
    </row>
    <row r="483">
      <c r="N483" s="20"/>
      <c r="O483" s="20"/>
      <c r="P483" s="21"/>
      <c r="Q483" s="22"/>
      <c r="R483" s="24"/>
      <c r="S483" s="24"/>
      <c r="T483" s="24"/>
      <c r="X483" s="45"/>
      <c r="Y483" s="45"/>
      <c r="AA483" s="45"/>
    </row>
    <row r="484">
      <c r="N484" s="20"/>
      <c r="O484" s="20"/>
      <c r="P484" s="21"/>
      <c r="Q484" s="22"/>
      <c r="R484" s="24"/>
      <c r="S484" s="24"/>
      <c r="T484" s="24"/>
      <c r="X484" s="45"/>
      <c r="Y484" s="45"/>
      <c r="AA484" s="45"/>
    </row>
    <row r="485">
      <c r="N485" s="20"/>
      <c r="O485" s="20"/>
      <c r="P485" s="21"/>
      <c r="Q485" s="22"/>
      <c r="R485" s="24"/>
      <c r="S485" s="24"/>
      <c r="T485" s="24"/>
      <c r="X485" s="45"/>
      <c r="Y485" s="45"/>
      <c r="AA485" s="45"/>
    </row>
    <row r="486">
      <c r="N486" s="20"/>
      <c r="O486" s="20"/>
      <c r="P486" s="21"/>
      <c r="Q486" s="22"/>
      <c r="R486" s="24"/>
      <c r="S486" s="24"/>
      <c r="T486" s="24"/>
      <c r="X486" s="45"/>
      <c r="Y486" s="45"/>
      <c r="AA486" s="45"/>
    </row>
    <row r="487">
      <c r="N487" s="20"/>
      <c r="O487" s="20"/>
      <c r="P487" s="21"/>
      <c r="Q487" s="22"/>
      <c r="R487" s="24"/>
      <c r="S487" s="24"/>
      <c r="T487" s="24"/>
      <c r="X487" s="45"/>
      <c r="Y487" s="45"/>
      <c r="AA487" s="45"/>
    </row>
    <row r="488">
      <c r="N488" s="20"/>
      <c r="O488" s="20"/>
      <c r="P488" s="21"/>
      <c r="Q488" s="22"/>
      <c r="R488" s="24"/>
      <c r="S488" s="24"/>
      <c r="T488" s="24"/>
      <c r="X488" s="45"/>
      <c r="Y488" s="45"/>
      <c r="AA488" s="45"/>
    </row>
    <row r="489">
      <c r="N489" s="20"/>
      <c r="O489" s="20"/>
      <c r="P489" s="21"/>
      <c r="Q489" s="22"/>
      <c r="R489" s="24"/>
      <c r="S489" s="24"/>
      <c r="T489" s="24"/>
      <c r="X489" s="45"/>
      <c r="Y489" s="45"/>
      <c r="AA489" s="45"/>
    </row>
    <row r="490">
      <c r="N490" s="20"/>
      <c r="O490" s="20"/>
      <c r="P490" s="21"/>
      <c r="Q490" s="22"/>
      <c r="R490" s="24"/>
      <c r="S490" s="24"/>
      <c r="T490" s="24"/>
      <c r="X490" s="45"/>
      <c r="Y490" s="45"/>
      <c r="AA490" s="45"/>
    </row>
    <row r="491">
      <c r="N491" s="20"/>
      <c r="O491" s="20"/>
      <c r="P491" s="21"/>
      <c r="Q491" s="22"/>
      <c r="R491" s="24"/>
      <c r="S491" s="24"/>
      <c r="T491" s="24"/>
      <c r="X491" s="45"/>
      <c r="Y491" s="45"/>
      <c r="AA491" s="45"/>
    </row>
    <row r="492">
      <c r="N492" s="20"/>
      <c r="O492" s="20"/>
      <c r="P492" s="21"/>
      <c r="Q492" s="22"/>
      <c r="R492" s="24"/>
      <c r="S492" s="24"/>
      <c r="T492" s="24"/>
      <c r="X492" s="45"/>
      <c r="Y492" s="45"/>
      <c r="AA492" s="45"/>
    </row>
    <row r="493">
      <c r="N493" s="20"/>
      <c r="O493" s="20"/>
      <c r="P493" s="21"/>
      <c r="Q493" s="22"/>
      <c r="R493" s="24"/>
      <c r="S493" s="24"/>
      <c r="T493" s="24"/>
      <c r="X493" s="45"/>
      <c r="Y493" s="45"/>
      <c r="AA493" s="45"/>
    </row>
    <row r="494">
      <c r="N494" s="20"/>
      <c r="O494" s="20"/>
      <c r="P494" s="21"/>
      <c r="Q494" s="22"/>
      <c r="R494" s="24"/>
      <c r="S494" s="24"/>
      <c r="T494" s="24"/>
      <c r="X494" s="45"/>
      <c r="Y494" s="45"/>
      <c r="AA494" s="45"/>
    </row>
    <row r="495">
      <c r="N495" s="20"/>
      <c r="O495" s="20"/>
      <c r="P495" s="21"/>
      <c r="Q495" s="22"/>
      <c r="R495" s="24"/>
      <c r="S495" s="24"/>
      <c r="T495" s="24"/>
      <c r="X495" s="45"/>
      <c r="Y495" s="45"/>
      <c r="AA495" s="45"/>
    </row>
    <row r="496">
      <c r="N496" s="20"/>
      <c r="O496" s="20"/>
      <c r="P496" s="21"/>
      <c r="Q496" s="22"/>
      <c r="R496" s="24"/>
      <c r="S496" s="24"/>
      <c r="T496" s="24"/>
      <c r="X496" s="45"/>
      <c r="Y496" s="45"/>
      <c r="AA496" s="45"/>
    </row>
    <row r="497">
      <c r="N497" s="20"/>
      <c r="O497" s="20"/>
      <c r="P497" s="21"/>
      <c r="Q497" s="22"/>
      <c r="R497" s="24"/>
      <c r="S497" s="24"/>
      <c r="T497" s="24"/>
      <c r="X497" s="45"/>
      <c r="Y497" s="45"/>
      <c r="AA497" s="45"/>
    </row>
    <row r="498">
      <c r="N498" s="20"/>
      <c r="O498" s="20"/>
      <c r="P498" s="21"/>
      <c r="Q498" s="22"/>
      <c r="R498" s="24"/>
      <c r="S498" s="24"/>
      <c r="T498" s="24"/>
      <c r="X498" s="45"/>
      <c r="Y498" s="45"/>
      <c r="AA498" s="45"/>
    </row>
    <row r="499">
      <c r="N499" s="20"/>
      <c r="O499" s="20"/>
      <c r="P499" s="21"/>
      <c r="Q499" s="22"/>
      <c r="R499" s="24"/>
      <c r="S499" s="24"/>
      <c r="T499" s="24"/>
      <c r="X499" s="45"/>
      <c r="Y499" s="45"/>
      <c r="AA499" s="45"/>
    </row>
    <row r="500">
      <c r="N500" s="20"/>
      <c r="O500" s="20"/>
      <c r="P500" s="21"/>
      <c r="Q500" s="22"/>
      <c r="R500" s="24"/>
      <c r="S500" s="24"/>
      <c r="T500" s="24"/>
      <c r="X500" s="45"/>
      <c r="Y500" s="45"/>
      <c r="AA500" s="45"/>
    </row>
    <row r="501">
      <c r="N501" s="20"/>
      <c r="O501" s="20"/>
      <c r="P501" s="21"/>
      <c r="Q501" s="22"/>
      <c r="R501" s="24"/>
      <c r="S501" s="24"/>
      <c r="T501" s="24"/>
      <c r="X501" s="45"/>
      <c r="Y501" s="45"/>
      <c r="AA501" s="45"/>
    </row>
    <row r="502">
      <c r="N502" s="20"/>
      <c r="O502" s="20"/>
      <c r="P502" s="21"/>
      <c r="Q502" s="22"/>
      <c r="R502" s="24"/>
      <c r="S502" s="24"/>
      <c r="T502" s="24"/>
      <c r="X502" s="45"/>
      <c r="Y502" s="45"/>
      <c r="AA502" s="45"/>
    </row>
    <row r="503">
      <c r="N503" s="20"/>
      <c r="O503" s="20"/>
      <c r="P503" s="21"/>
      <c r="Q503" s="22"/>
      <c r="R503" s="24"/>
      <c r="S503" s="24"/>
      <c r="T503" s="24"/>
      <c r="X503" s="45"/>
      <c r="Y503" s="45"/>
      <c r="AA503" s="45"/>
    </row>
    <row r="504">
      <c r="N504" s="20"/>
      <c r="O504" s="20"/>
      <c r="P504" s="21"/>
      <c r="Q504" s="22"/>
      <c r="R504" s="24"/>
      <c r="S504" s="24"/>
      <c r="T504" s="24"/>
      <c r="X504" s="45"/>
      <c r="Y504" s="45"/>
      <c r="AA504" s="45"/>
    </row>
    <row r="505">
      <c r="N505" s="20"/>
      <c r="O505" s="20"/>
      <c r="P505" s="21"/>
      <c r="Q505" s="22"/>
      <c r="R505" s="24"/>
      <c r="S505" s="24"/>
      <c r="T505" s="24"/>
      <c r="X505" s="45"/>
      <c r="Y505" s="45"/>
      <c r="AA505" s="45"/>
    </row>
    <row r="506">
      <c r="N506" s="20"/>
      <c r="O506" s="20"/>
      <c r="P506" s="21"/>
      <c r="Q506" s="22"/>
      <c r="R506" s="24"/>
      <c r="S506" s="24"/>
      <c r="T506" s="24"/>
      <c r="X506" s="45"/>
      <c r="Y506" s="45"/>
      <c r="AA506" s="45"/>
    </row>
    <row r="507">
      <c r="N507" s="20"/>
      <c r="O507" s="20"/>
      <c r="P507" s="21"/>
      <c r="Q507" s="22"/>
      <c r="R507" s="24"/>
      <c r="S507" s="24"/>
      <c r="T507" s="24"/>
      <c r="X507" s="45"/>
      <c r="Y507" s="45"/>
      <c r="AA507" s="45"/>
    </row>
    <row r="508">
      <c r="N508" s="20"/>
      <c r="O508" s="20"/>
      <c r="P508" s="21"/>
      <c r="Q508" s="22"/>
      <c r="R508" s="24"/>
      <c r="S508" s="24"/>
      <c r="T508" s="24"/>
      <c r="X508" s="45"/>
      <c r="Y508" s="45"/>
      <c r="AA508" s="45"/>
    </row>
    <row r="509">
      <c r="N509" s="20"/>
      <c r="O509" s="20"/>
      <c r="P509" s="21"/>
      <c r="Q509" s="22"/>
      <c r="R509" s="24"/>
      <c r="S509" s="24"/>
      <c r="T509" s="24"/>
      <c r="X509" s="45"/>
      <c r="Y509" s="45"/>
      <c r="AA509" s="45"/>
    </row>
    <row r="510">
      <c r="N510" s="20"/>
      <c r="O510" s="20"/>
      <c r="P510" s="21"/>
      <c r="Q510" s="22"/>
      <c r="R510" s="24"/>
      <c r="S510" s="24"/>
      <c r="T510" s="24"/>
      <c r="X510" s="45"/>
      <c r="Y510" s="45"/>
      <c r="AA510" s="45"/>
    </row>
    <row r="511">
      <c r="N511" s="20"/>
      <c r="O511" s="20"/>
      <c r="P511" s="21"/>
      <c r="Q511" s="22"/>
      <c r="R511" s="24"/>
      <c r="S511" s="24"/>
      <c r="T511" s="24"/>
      <c r="X511" s="45"/>
      <c r="Y511" s="45"/>
      <c r="AA511" s="45"/>
    </row>
    <row r="512">
      <c r="N512" s="20"/>
      <c r="O512" s="20"/>
      <c r="P512" s="21"/>
      <c r="Q512" s="22"/>
      <c r="R512" s="24"/>
      <c r="S512" s="24"/>
      <c r="T512" s="24"/>
      <c r="X512" s="45"/>
      <c r="Y512" s="45"/>
      <c r="AA512" s="45"/>
    </row>
    <row r="513">
      <c r="N513" s="20"/>
      <c r="O513" s="20"/>
      <c r="P513" s="21"/>
      <c r="Q513" s="22"/>
      <c r="R513" s="24"/>
      <c r="S513" s="24"/>
      <c r="T513" s="24"/>
      <c r="X513" s="45"/>
      <c r="Y513" s="45"/>
      <c r="AA513" s="45"/>
    </row>
    <row r="514">
      <c r="N514" s="20"/>
      <c r="O514" s="20"/>
      <c r="P514" s="21"/>
      <c r="Q514" s="22"/>
      <c r="R514" s="24"/>
      <c r="S514" s="24"/>
      <c r="T514" s="24"/>
      <c r="X514" s="45"/>
      <c r="Y514" s="45"/>
      <c r="AA514" s="45"/>
    </row>
    <row r="515">
      <c r="N515" s="20"/>
      <c r="O515" s="20"/>
      <c r="P515" s="21"/>
      <c r="Q515" s="22"/>
      <c r="R515" s="24"/>
      <c r="S515" s="24"/>
      <c r="T515" s="24"/>
      <c r="X515" s="45"/>
      <c r="Y515" s="45"/>
      <c r="AA515" s="45"/>
    </row>
    <row r="516">
      <c r="N516" s="20"/>
      <c r="O516" s="20"/>
      <c r="P516" s="21"/>
      <c r="Q516" s="22"/>
      <c r="R516" s="24"/>
      <c r="S516" s="24"/>
      <c r="T516" s="24"/>
      <c r="X516" s="45"/>
      <c r="Y516" s="45"/>
      <c r="AA516" s="45"/>
    </row>
    <row r="517">
      <c r="N517" s="20"/>
      <c r="O517" s="20"/>
      <c r="P517" s="21"/>
      <c r="Q517" s="22"/>
      <c r="R517" s="24"/>
      <c r="S517" s="24"/>
      <c r="T517" s="24"/>
      <c r="X517" s="45"/>
      <c r="Y517" s="45"/>
      <c r="AA517" s="45"/>
    </row>
    <row r="518">
      <c r="N518" s="20"/>
      <c r="O518" s="20"/>
      <c r="P518" s="21"/>
      <c r="Q518" s="22"/>
      <c r="R518" s="24"/>
      <c r="S518" s="24"/>
      <c r="T518" s="24"/>
      <c r="X518" s="45"/>
      <c r="Y518" s="45"/>
      <c r="AA518" s="45"/>
    </row>
    <row r="519">
      <c r="N519" s="20"/>
      <c r="O519" s="20"/>
      <c r="P519" s="21"/>
      <c r="Q519" s="22"/>
      <c r="R519" s="24"/>
      <c r="S519" s="24"/>
      <c r="T519" s="24"/>
      <c r="X519" s="45"/>
      <c r="Y519" s="45"/>
      <c r="AA519" s="45"/>
    </row>
    <row r="520">
      <c r="N520" s="20"/>
      <c r="O520" s="20"/>
      <c r="P520" s="21"/>
      <c r="Q520" s="22"/>
      <c r="R520" s="24"/>
      <c r="S520" s="24"/>
      <c r="T520" s="24"/>
      <c r="X520" s="45"/>
      <c r="Y520" s="45"/>
      <c r="AA520" s="45"/>
    </row>
    <row r="521">
      <c r="N521" s="20"/>
      <c r="O521" s="20"/>
      <c r="P521" s="21"/>
      <c r="Q521" s="22"/>
      <c r="R521" s="24"/>
      <c r="S521" s="24"/>
      <c r="T521" s="24"/>
      <c r="X521" s="45"/>
      <c r="Y521" s="45"/>
      <c r="AA521" s="45"/>
    </row>
    <row r="522">
      <c r="N522" s="20"/>
      <c r="O522" s="20"/>
      <c r="P522" s="21"/>
      <c r="Q522" s="22"/>
      <c r="R522" s="24"/>
      <c r="S522" s="24"/>
      <c r="T522" s="24"/>
      <c r="X522" s="45"/>
      <c r="Y522" s="45"/>
      <c r="AA522" s="45"/>
    </row>
    <row r="523">
      <c r="N523" s="20"/>
      <c r="O523" s="20"/>
      <c r="P523" s="21"/>
      <c r="Q523" s="22"/>
      <c r="R523" s="24"/>
      <c r="S523" s="24"/>
      <c r="T523" s="24"/>
      <c r="X523" s="45"/>
      <c r="Y523" s="45"/>
      <c r="AA523" s="45"/>
    </row>
    <row r="524">
      <c r="N524" s="20"/>
      <c r="O524" s="20"/>
      <c r="P524" s="21"/>
      <c r="Q524" s="22"/>
      <c r="R524" s="24"/>
      <c r="S524" s="24"/>
      <c r="T524" s="24"/>
      <c r="X524" s="45"/>
      <c r="Y524" s="45"/>
      <c r="AA524" s="45"/>
    </row>
    <row r="525">
      <c r="N525" s="20"/>
      <c r="O525" s="20"/>
      <c r="P525" s="21"/>
      <c r="Q525" s="22"/>
      <c r="R525" s="24"/>
      <c r="S525" s="24"/>
      <c r="T525" s="24"/>
      <c r="X525" s="45"/>
      <c r="Y525" s="45"/>
      <c r="AA525" s="45"/>
    </row>
    <row r="526">
      <c r="N526" s="20"/>
      <c r="O526" s="20"/>
      <c r="P526" s="21"/>
      <c r="Q526" s="22"/>
      <c r="R526" s="24"/>
      <c r="S526" s="24"/>
      <c r="T526" s="24"/>
      <c r="X526" s="45"/>
      <c r="Y526" s="45"/>
      <c r="AA526" s="45"/>
    </row>
    <row r="527">
      <c r="N527" s="20"/>
      <c r="O527" s="20"/>
      <c r="P527" s="21"/>
      <c r="Q527" s="22"/>
      <c r="R527" s="24"/>
      <c r="S527" s="24"/>
      <c r="T527" s="24"/>
      <c r="X527" s="45"/>
      <c r="Y527" s="45"/>
      <c r="AA527" s="45"/>
    </row>
    <row r="528">
      <c r="N528" s="20"/>
      <c r="O528" s="20"/>
      <c r="P528" s="21"/>
      <c r="Q528" s="22"/>
      <c r="R528" s="24"/>
      <c r="S528" s="24"/>
      <c r="T528" s="24"/>
      <c r="X528" s="45"/>
      <c r="Y528" s="45"/>
      <c r="AA528" s="45"/>
    </row>
    <row r="529">
      <c r="N529" s="20"/>
      <c r="O529" s="20"/>
      <c r="P529" s="21"/>
      <c r="Q529" s="22"/>
      <c r="R529" s="24"/>
      <c r="S529" s="24"/>
      <c r="T529" s="24"/>
      <c r="X529" s="45"/>
      <c r="Y529" s="45"/>
      <c r="AA529" s="45"/>
    </row>
    <row r="530">
      <c r="N530" s="20"/>
      <c r="O530" s="20"/>
      <c r="P530" s="21"/>
      <c r="Q530" s="22"/>
      <c r="R530" s="24"/>
      <c r="S530" s="24"/>
      <c r="T530" s="24"/>
      <c r="X530" s="45"/>
      <c r="Y530" s="45"/>
      <c r="AA530" s="45"/>
    </row>
    <row r="531">
      <c r="N531" s="20"/>
      <c r="O531" s="20"/>
      <c r="P531" s="21"/>
      <c r="Q531" s="22"/>
      <c r="R531" s="24"/>
      <c r="S531" s="24"/>
      <c r="T531" s="24"/>
      <c r="X531" s="45"/>
      <c r="Y531" s="45"/>
      <c r="AA531" s="45"/>
    </row>
    <row r="532">
      <c r="N532" s="20"/>
      <c r="O532" s="20"/>
      <c r="P532" s="21"/>
      <c r="Q532" s="22"/>
      <c r="R532" s="24"/>
      <c r="S532" s="24"/>
      <c r="T532" s="24"/>
      <c r="X532" s="45"/>
      <c r="Y532" s="45"/>
      <c r="AA532" s="45"/>
    </row>
    <row r="533">
      <c r="N533" s="20"/>
      <c r="O533" s="20"/>
      <c r="P533" s="21"/>
      <c r="Q533" s="22"/>
      <c r="R533" s="24"/>
      <c r="S533" s="24"/>
      <c r="T533" s="24"/>
      <c r="X533" s="45"/>
      <c r="Y533" s="45"/>
      <c r="AA533" s="45"/>
    </row>
    <row r="534">
      <c r="N534" s="20"/>
      <c r="O534" s="20"/>
      <c r="P534" s="21"/>
      <c r="Q534" s="22"/>
      <c r="R534" s="24"/>
      <c r="S534" s="24"/>
      <c r="T534" s="24"/>
      <c r="X534" s="45"/>
      <c r="Y534" s="45"/>
      <c r="AA534" s="45"/>
    </row>
    <row r="535">
      <c r="N535" s="20"/>
      <c r="O535" s="20"/>
      <c r="P535" s="21"/>
      <c r="Q535" s="22"/>
      <c r="R535" s="24"/>
      <c r="S535" s="24"/>
      <c r="T535" s="24"/>
      <c r="X535" s="45"/>
      <c r="Y535" s="45"/>
      <c r="AA535" s="45"/>
    </row>
    <row r="536">
      <c r="N536" s="20"/>
      <c r="O536" s="20"/>
      <c r="P536" s="21"/>
      <c r="Q536" s="22"/>
      <c r="R536" s="24"/>
      <c r="S536" s="24"/>
      <c r="T536" s="24"/>
      <c r="X536" s="45"/>
      <c r="Y536" s="45"/>
      <c r="AA536" s="45"/>
    </row>
    <row r="537">
      <c r="N537" s="20"/>
      <c r="O537" s="20"/>
      <c r="P537" s="21"/>
      <c r="Q537" s="22"/>
      <c r="R537" s="24"/>
      <c r="S537" s="24"/>
      <c r="T537" s="24"/>
      <c r="X537" s="45"/>
      <c r="Y537" s="45"/>
      <c r="AA537" s="45"/>
    </row>
    <row r="538">
      <c r="N538" s="20"/>
      <c r="O538" s="20"/>
      <c r="P538" s="21"/>
      <c r="Q538" s="22"/>
      <c r="R538" s="24"/>
      <c r="S538" s="24"/>
      <c r="T538" s="24"/>
      <c r="X538" s="45"/>
      <c r="Y538" s="45"/>
      <c r="AA538" s="45"/>
    </row>
    <row r="539">
      <c r="N539" s="20"/>
      <c r="O539" s="20"/>
      <c r="P539" s="21"/>
      <c r="Q539" s="22"/>
      <c r="R539" s="24"/>
      <c r="S539" s="24"/>
      <c r="T539" s="24"/>
      <c r="X539" s="45"/>
      <c r="Y539" s="45"/>
      <c r="AA539" s="45"/>
    </row>
    <row r="540">
      <c r="N540" s="20"/>
      <c r="O540" s="20"/>
      <c r="P540" s="21"/>
      <c r="Q540" s="22"/>
      <c r="R540" s="24"/>
      <c r="S540" s="24"/>
      <c r="T540" s="24"/>
      <c r="X540" s="45"/>
      <c r="Y540" s="45"/>
      <c r="AA540" s="45"/>
    </row>
    <row r="541">
      <c r="N541" s="20"/>
      <c r="O541" s="20"/>
      <c r="P541" s="21"/>
      <c r="Q541" s="22"/>
      <c r="R541" s="24"/>
      <c r="S541" s="24"/>
      <c r="T541" s="24"/>
      <c r="X541" s="45"/>
      <c r="Y541" s="45"/>
      <c r="AA541" s="45"/>
    </row>
    <row r="542">
      <c r="N542" s="20"/>
      <c r="O542" s="20"/>
      <c r="P542" s="21"/>
      <c r="Q542" s="22"/>
      <c r="R542" s="24"/>
      <c r="S542" s="24"/>
      <c r="T542" s="24"/>
      <c r="X542" s="45"/>
      <c r="Y542" s="45"/>
      <c r="AA542" s="45"/>
    </row>
    <row r="543">
      <c r="N543" s="20"/>
      <c r="O543" s="20"/>
      <c r="P543" s="21"/>
      <c r="Q543" s="22"/>
      <c r="R543" s="24"/>
      <c r="S543" s="24"/>
      <c r="T543" s="24"/>
      <c r="X543" s="45"/>
      <c r="Y543" s="45"/>
      <c r="AA543" s="45"/>
    </row>
    <row r="544">
      <c r="N544" s="20"/>
      <c r="O544" s="20"/>
      <c r="P544" s="21"/>
      <c r="Q544" s="22"/>
      <c r="R544" s="24"/>
      <c r="S544" s="24"/>
      <c r="T544" s="24"/>
      <c r="X544" s="45"/>
      <c r="Y544" s="45"/>
      <c r="AA544" s="45"/>
    </row>
    <row r="545">
      <c r="N545" s="20"/>
      <c r="O545" s="20"/>
      <c r="P545" s="21"/>
      <c r="Q545" s="22"/>
      <c r="R545" s="24"/>
      <c r="S545" s="24"/>
      <c r="T545" s="24"/>
      <c r="X545" s="45"/>
      <c r="Y545" s="45"/>
      <c r="AA545" s="45"/>
    </row>
    <row r="546">
      <c r="N546" s="20"/>
      <c r="O546" s="20"/>
      <c r="P546" s="21"/>
      <c r="Q546" s="22"/>
      <c r="R546" s="24"/>
      <c r="S546" s="24"/>
      <c r="T546" s="24"/>
      <c r="X546" s="45"/>
      <c r="Y546" s="45"/>
      <c r="AA546" s="45"/>
    </row>
    <row r="547">
      <c r="N547" s="20"/>
      <c r="O547" s="20"/>
      <c r="P547" s="21"/>
      <c r="Q547" s="22"/>
      <c r="R547" s="24"/>
      <c r="S547" s="24"/>
      <c r="T547" s="24"/>
      <c r="X547" s="45"/>
      <c r="Y547" s="45"/>
      <c r="AA547" s="45"/>
    </row>
    <row r="548">
      <c r="N548" s="20"/>
      <c r="O548" s="20"/>
      <c r="P548" s="21"/>
      <c r="Q548" s="22"/>
      <c r="R548" s="24"/>
      <c r="S548" s="24"/>
      <c r="T548" s="24"/>
      <c r="X548" s="45"/>
      <c r="Y548" s="45"/>
      <c r="AA548" s="45"/>
    </row>
    <row r="549">
      <c r="N549" s="20"/>
      <c r="O549" s="20"/>
      <c r="P549" s="21"/>
      <c r="Q549" s="22"/>
      <c r="R549" s="24"/>
      <c r="S549" s="24"/>
      <c r="T549" s="24"/>
      <c r="X549" s="45"/>
      <c r="Y549" s="45"/>
      <c r="AA549" s="45"/>
    </row>
    <row r="550">
      <c r="N550" s="20"/>
      <c r="O550" s="20"/>
      <c r="P550" s="21"/>
      <c r="Q550" s="22"/>
      <c r="R550" s="24"/>
      <c r="S550" s="24"/>
      <c r="T550" s="24"/>
      <c r="X550" s="45"/>
      <c r="Y550" s="45"/>
      <c r="AA550" s="45"/>
    </row>
    <row r="551">
      <c r="N551" s="20"/>
      <c r="O551" s="20"/>
      <c r="P551" s="21"/>
      <c r="Q551" s="22"/>
      <c r="R551" s="24"/>
      <c r="S551" s="24"/>
      <c r="T551" s="24"/>
      <c r="X551" s="45"/>
      <c r="Y551" s="45"/>
      <c r="AA551" s="45"/>
    </row>
    <row r="552">
      <c r="N552" s="20"/>
      <c r="O552" s="20"/>
      <c r="P552" s="21"/>
      <c r="Q552" s="22"/>
      <c r="R552" s="24"/>
      <c r="S552" s="24"/>
      <c r="T552" s="24"/>
      <c r="X552" s="45"/>
      <c r="Y552" s="45"/>
      <c r="AA552" s="45"/>
    </row>
    <row r="553">
      <c r="N553" s="20"/>
      <c r="O553" s="20"/>
      <c r="P553" s="21"/>
      <c r="Q553" s="22"/>
      <c r="R553" s="24"/>
      <c r="S553" s="24"/>
      <c r="T553" s="24"/>
      <c r="X553" s="45"/>
      <c r="Y553" s="45"/>
      <c r="AA553" s="45"/>
    </row>
    <row r="554">
      <c r="N554" s="20"/>
      <c r="O554" s="20"/>
      <c r="P554" s="21"/>
      <c r="Q554" s="22"/>
      <c r="R554" s="24"/>
      <c r="S554" s="24"/>
      <c r="T554" s="24"/>
      <c r="X554" s="45"/>
      <c r="Y554" s="45"/>
      <c r="AA554" s="45"/>
    </row>
    <row r="555">
      <c r="N555" s="20"/>
      <c r="O555" s="20"/>
      <c r="P555" s="21"/>
      <c r="Q555" s="22"/>
      <c r="R555" s="24"/>
      <c r="S555" s="24"/>
      <c r="T555" s="24"/>
      <c r="X555" s="45"/>
      <c r="Y555" s="45"/>
      <c r="AA555" s="45"/>
    </row>
    <row r="556">
      <c r="N556" s="20"/>
      <c r="O556" s="20"/>
      <c r="P556" s="21"/>
      <c r="Q556" s="22"/>
      <c r="R556" s="24"/>
      <c r="S556" s="24"/>
      <c r="T556" s="24"/>
      <c r="X556" s="45"/>
      <c r="Y556" s="45"/>
      <c r="AA556" s="45"/>
    </row>
    <row r="557">
      <c r="N557" s="20"/>
      <c r="O557" s="20"/>
      <c r="P557" s="21"/>
      <c r="Q557" s="22"/>
      <c r="R557" s="24"/>
      <c r="S557" s="24"/>
      <c r="T557" s="24"/>
      <c r="X557" s="45"/>
      <c r="Y557" s="45"/>
      <c r="AA557" s="45"/>
    </row>
    <row r="558">
      <c r="N558" s="20"/>
      <c r="O558" s="20"/>
      <c r="P558" s="21"/>
      <c r="Q558" s="22"/>
      <c r="R558" s="24"/>
      <c r="S558" s="24"/>
      <c r="T558" s="24"/>
      <c r="X558" s="45"/>
      <c r="Y558" s="45"/>
      <c r="AA558" s="45"/>
    </row>
    <row r="559">
      <c r="N559" s="20"/>
      <c r="O559" s="20"/>
      <c r="P559" s="21"/>
      <c r="Q559" s="22"/>
      <c r="R559" s="24"/>
      <c r="S559" s="24"/>
      <c r="T559" s="24"/>
      <c r="X559" s="45"/>
      <c r="Y559" s="45"/>
      <c r="AA559" s="45"/>
    </row>
    <row r="560">
      <c r="N560" s="20"/>
      <c r="O560" s="20"/>
      <c r="P560" s="21"/>
      <c r="Q560" s="22"/>
      <c r="R560" s="24"/>
      <c r="S560" s="24"/>
      <c r="T560" s="24"/>
      <c r="X560" s="45"/>
      <c r="Y560" s="45"/>
      <c r="AA560" s="45"/>
    </row>
    <row r="561">
      <c r="N561" s="20"/>
      <c r="O561" s="20"/>
      <c r="P561" s="21"/>
      <c r="Q561" s="22"/>
      <c r="R561" s="24"/>
      <c r="S561" s="24"/>
      <c r="T561" s="24"/>
      <c r="X561" s="45"/>
      <c r="Y561" s="45"/>
      <c r="AA561" s="45"/>
    </row>
    <row r="562">
      <c r="N562" s="20"/>
      <c r="O562" s="20"/>
      <c r="P562" s="21"/>
      <c r="Q562" s="22"/>
      <c r="R562" s="24"/>
      <c r="S562" s="24"/>
      <c r="T562" s="24"/>
      <c r="X562" s="45"/>
      <c r="Y562" s="45"/>
      <c r="AA562" s="45"/>
    </row>
    <row r="563">
      <c r="N563" s="20"/>
      <c r="O563" s="20"/>
      <c r="P563" s="21"/>
      <c r="Q563" s="22"/>
      <c r="R563" s="24"/>
      <c r="S563" s="24"/>
      <c r="T563" s="24"/>
      <c r="X563" s="45"/>
      <c r="Y563" s="45"/>
      <c r="AA563" s="45"/>
    </row>
    <row r="564">
      <c r="N564" s="20"/>
      <c r="O564" s="20"/>
      <c r="P564" s="21"/>
      <c r="Q564" s="22"/>
      <c r="R564" s="24"/>
      <c r="S564" s="24"/>
      <c r="T564" s="24"/>
      <c r="X564" s="45"/>
      <c r="Y564" s="45"/>
      <c r="AA564" s="45"/>
    </row>
    <row r="565">
      <c r="N565" s="20"/>
      <c r="O565" s="20"/>
      <c r="P565" s="21"/>
      <c r="Q565" s="22"/>
      <c r="R565" s="24"/>
      <c r="S565" s="24"/>
      <c r="T565" s="24"/>
      <c r="X565" s="45"/>
      <c r="Y565" s="45"/>
      <c r="AA565" s="45"/>
    </row>
    <row r="566">
      <c r="N566" s="20"/>
      <c r="O566" s="20"/>
      <c r="P566" s="21"/>
      <c r="Q566" s="22"/>
      <c r="R566" s="24"/>
      <c r="S566" s="24"/>
      <c r="T566" s="24"/>
      <c r="X566" s="45"/>
      <c r="Y566" s="45"/>
      <c r="AA566" s="45"/>
    </row>
    <row r="567">
      <c r="N567" s="20"/>
      <c r="O567" s="20"/>
      <c r="P567" s="21"/>
      <c r="Q567" s="22"/>
      <c r="R567" s="24"/>
      <c r="S567" s="24"/>
      <c r="T567" s="24"/>
      <c r="X567" s="45"/>
      <c r="Y567" s="45"/>
      <c r="AA567" s="45"/>
    </row>
    <row r="568">
      <c r="N568" s="20"/>
      <c r="O568" s="20"/>
      <c r="P568" s="21"/>
      <c r="Q568" s="22"/>
      <c r="R568" s="24"/>
      <c r="S568" s="24"/>
      <c r="T568" s="24"/>
      <c r="X568" s="45"/>
      <c r="Y568" s="45"/>
      <c r="AA568" s="45"/>
    </row>
    <row r="569">
      <c r="N569" s="20"/>
      <c r="O569" s="20"/>
      <c r="P569" s="21"/>
      <c r="Q569" s="22"/>
      <c r="R569" s="24"/>
      <c r="S569" s="24"/>
      <c r="T569" s="24"/>
      <c r="X569" s="45"/>
      <c r="Y569" s="45"/>
      <c r="AA569" s="45"/>
    </row>
    <row r="570">
      <c r="N570" s="20"/>
      <c r="O570" s="20"/>
      <c r="P570" s="21"/>
      <c r="Q570" s="22"/>
      <c r="R570" s="24"/>
      <c r="S570" s="24"/>
      <c r="T570" s="24"/>
      <c r="X570" s="45"/>
      <c r="Y570" s="45"/>
      <c r="AA570" s="45"/>
    </row>
    <row r="571">
      <c r="N571" s="20"/>
      <c r="O571" s="20"/>
      <c r="P571" s="21"/>
      <c r="Q571" s="22"/>
      <c r="R571" s="24"/>
      <c r="S571" s="24"/>
      <c r="T571" s="24"/>
      <c r="X571" s="45"/>
      <c r="Y571" s="45"/>
      <c r="AA571" s="45"/>
    </row>
    <row r="572">
      <c r="N572" s="20"/>
      <c r="O572" s="20"/>
      <c r="P572" s="21"/>
      <c r="Q572" s="22"/>
      <c r="R572" s="24"/>
      <c r="S572" s="24"/>
      <c r="T572" s="24"/>
      <c r="X572" s="45"/>
      <c r="Y572" s="45"/>
      <c r="AA572" s="45"/>
    </row>
    <row r="573">
      <c r="N573" s="20"/>
      <c r="O573" s="20"/>
      <c r="P573" s="21"/>
      <c r="Q573" s="22"/>
      <c r="R573" s="24"/>
      <c r="S573" s="24"/>
      <c r="T573" s="24"/>
      <c r="X573" s="45"/>
      <c r="Y573" s="45"/>
      <c r="AA573" s="45"/>
    </row>
    <row r="574">
      <c r="N574" s="20"/>
      <c r="O574" s="20"/>
      <c r="P574" s="21"/>
      <c r="Q574" s="22"/>
      <c r="R574" s="24"/>
      <c r="S574" s="24"/>
      <c r="T574" s="24"/>
      <c r="X574" s="45"/>
      <c r="Y574" s="45"/>
      <c r="AA574" s="45"/>
    </row>
    <row r="575">
      <c r="N575" s="20"/>
      <c r="O575" s="20"/>
      <c r="P575" s="21"/>
      <c r="Q575" s="22"/>
      <c r="R575" s="24"/>
      <c r="S575" s="24"/>
      <c r="T575" s="24"/>
      <c r="X575" s="45"/>
      <c r="Y575" s="45"/>
      <c r="AA575" s="45"/>
    </row>
    <row r="576">
      <c r="N576" s="20"/>
      <c r="O576" s="20"/>
      <c r="P576" s="21"/>
      <c r="Q576" s="22"/>
      <c r="R576" s="24"/>
      <c r="S576" s="24"/>
      <c r="T576" s="24"/>
      <c r="X576" s="45"/>
      <c r="Y576" s="45"/>
      <c r="AA576" s="45"/>
    </row>
    <row r="577">
      <c r="N577" s="20"/>
      <c r="O577" s="20"/>
      <c r="P577" s="21"/>
      <c r="Q577" s="22"/>
      <c r="R577" s="24"/>
      <c r="S577" s="24"/>
      <c r="T577" s="24"/>
      <c r="X577" s="45"/>
      <c r="Y577" s="45"/>
      <c r="AA577" s="45"/>
    </row>
    <row r="578">
      <c r="N578" s="20"/>
      <c r="O578" s="20"/>
      <c r="P578" s="21"/>
      <c r="Q578" s="22"/>
      <c r="R578" s="24"/>
      <c r="S578" s="24"/>
      <c r="T578" s="24"/>
      <c r="X578" s="45"/>
      <c r="Y578" s="45"/>
      <c r="AA578" s="45"/>
    </row>
    <row r="579">
      <c r="N579" s="20"/>
      <c r="O579" s="20"/>
      <c r="P579" s="21"/>
      <c r="Q579" s="22"/>
      <c r="R579" s="24"/>
      <c r="S579" s="24"/>
      <c r="T579" s="24"/>
      <c r="X579" s="45"/>
      <c r="Y579" s="45"/>
      <c r="AA579" s="45"/>
    </row>
    <row r="580">
      <c r="N580" s="20"/>
      <c r="O580" s="20"/>
      <c r="P580" s="21"/>
      <c r="Q580" s="22"/>
      <c r="R580" s="24"/>
      <c r="S580" s="24"/>
      <c r="T580" s="24"/>
      <c r="X580" s="45"/>
      <c r="Y580" s="45"/>
      <c r="AA580" s="45"/>
    </row>
    <row r="581">
      <c r="N581" s="20"/>
      <c r="O581" s="20"/>
      <c r="P581" s="21"/>
      <c r="Q581" s="22"/>
      <c r="R581" s="24"/>
      <c r="S581" s="24"/>
      <c r="T581" s="24"/>
      <c r="X581" s="45"/>
      <c r="Y581" s="45"/>
      <c r="AA581" s="45"/>
    </row>
    <row r="582">
      <c r="N582" s="20"/>
      <c r="O582" s="20"/>
      <c r="P582" s="21"/>
      <c r="Q582" s="22"/>
      <c r="R582" s="24"/>
      <c r="S582" s="24"/>
      <c r="T582" s="24"/>
      <c r="X582" s="45"/>
      <c r="Y582" s="45"/>
      <c r="AA582" s="45"/>
    </row>
    <row r="583">
      <c r="N583" s="20"/>
      <c r="O583" s="20"/>
      <c r="P583" s="21"/>
      <c r="Q583" s="22"/>
      <c r="R583" s="24"/>
      <c r="S583" s="24"/>
      <c r="T583" s="24"/>
      <c r="X583" s="45"/>
      <c r="Y583" s="45"/>
      <c r="AA583" s="45"/>
    </row>
    <row r="584">
      <c r="N584" s="20"/>
      <c r="O584" s="20"/>
      <c r="P584" s="21"/>
      <c r="Q584" s="22"/>
      <c r="R584" s="24"/>
      <c r="S584" s="24"/>
      <c r="T584" s="24"/>
      <c r="X584" s="45"/>
      <c r="Y584" s="45"/>
      <c r="AA584" s="45"/>
    </row>
    <row r="585">
      <c r="N585" s="20"/>
      <c r="O585" s="20"/>
      <c r="P585" s="21"/>
      <c r="Q585" s="22"/>
      <c r="R585" s="24"/>
      <c r="S585" s="24"/>
      <c r="T585" s="24"/>
      <c r="X585" s="45"/>
      <c r="Y585" s="45"/>
      <c r="AA585" s="45"/>
    </row>
    <row r="586">
      <c r="N586" s="20"/>
      <c r="O586" s="20"/>
      <c r="P586" s="21"/>
      <c r="Q586" s="22"/>
      <c r="R586" s="24"/>
      <c r="S586" s="24"/>
      <c r="T586" s="24"/>
      <c r="X586" s="45"/>
      <c r="Y586" s="45"/>
      <c r="AA586" s="45"/>
    </row>
    <row r="587">
      <c r="N587" s="20"/>
      <c r="O587" s="20"/>
      <c r="P587" s="21"/>
      <c r="Q587" s="22"/>
      <c r="R587" s="24"/>
      <c r="S587" s="24"/>
      <c r="T587" s="24"/>
      <c r="X587" s="45"/>
      <c r="Y587" s="45"/>
      <c r="AA587" s="45"/>
    </row>
    <row r="588">
      <c r="N588" s="20"/>
      <c r="O588" s="20"/>
      <c r="P588" s="21"/>
      <c r="Q588" s="22"/>
      <c r="R588" s="24"/>
      <c r="S588" s="24"/>
      <c r="T588" s="24"/>
      <c r="X588" s="45"/>
      <c r="Y588" s="45"/>
      <c r="AA588" s="45"/>
    </row>
    <row r="589">
      <c r="N589" s="20"/>
      <c r="O589" s="20"/>
      <c r="P589" s="21"/>
      <c r="Q589" s="22"/>
      <c r="R589" s="24"/>
      <c r="S589" s="24"/>
      <c r="T589" s="24"/>
      <c r="X589" s="45"/>
      <c r="Y589" s="45"/>
      <c r="AA589" s="45"/>
    </row>
    <row r="590">
      <c r="N590" s="20"/>
      <c r="O590" s="20"/>
      <c r="P590" s="21"/>
      <c r="Q590" s="22"/>
      <c r="R590" s="24"/>
      <c r="S590" s="24"/>
      <c r="T590" s="24"/>
      <c r="X590" s="45"/>
      <c r="Y590" s="45"/>
      <c r="AA590" s="45"/>
    </row>
    <row r="591">
      <c r="N591" s="20"/>
      <c r="O591" s="20"/>
      <c r="P591" s="21"/>
      <c r="Q591" s="22"/>
      <c r="R591" s="24"/>
      <c r="S591" s="24"/>
      <c r="T591" s="24"/>
      <c r="X591" s="45"/>
      <c r="Y591" s="45"/>
      <c r="AA591" s="45"/>
    </row>
    <row r="592">
      <c r="N592" s="20"/>
      <c r="O592" s="20"/>
      <c r="P592" s="21"/>
      <c r="Q592" s="22"/>
      <c r="R592" s="24"/>
      <c r="S592" s="24"/>
      <c r="T592" s="24"/>
      <c r="X592" s="45"/>
      <c r="Y592" s="45"/>
      <c r="AA592" s="45"/>
    </row>
    <row r="593">
      <c r="N593" s="20"/>
      <c r="O593" s="20"/>
      <c r="P593" s="21"/>
      <c r="Q593" s="22"/>
      <c r="R593" s="24"/>
      <c r="S593" s="24"/>
      <c r="T593" s="24"/>
      <c r="X593" s="45"/>
      <c r="Y593" s="45"/>
      <c r="AA593" s="45"/>
    </row>
    <row r="594">
      <c r="N594" s="20"/>
      <c r="O594" s="20"/>
      <c r="P594" s="21"/>
      <c r="Q594" s="22"/>
      <c r="R594" s="24"/>
      <c r="S594" s="24"/>
      <c r="T594" s="24"/>
      <c r="X594" s="45"/>
      <c r="Y594" s="45"/>
      <c r="AA594" s="45"/>
    </row>
    <row r="595">
      <c r="N595" s="20"/>
      <c r="O595" s="20"/>
      <c r="P595" s="21"/>
      <c r="Q595" s="22"/>
      <c r="R595" s="24"/>
      <c r="S595" s="24"/>
      <c r="T595" s="24"/>
      <c r="X595" s="45"/>
      <c r="Y595" s="45"/>
      <c r="AA595" s="45"/>
    </row>
    <row r="596">
      <c r="N596" s="20"/>
      <c r="O596" s="20"/>
      <c r="P596" s="21"/>
      <c r="Q596" s="22"/>
      <c r="R596" s="24"/>
      <c r="S596" s="24"/>
      <c r="T596" s="24"/>
      <c r="X596" s="45"/>
      <c r="Y596" s="45"/>
      <c r="AA596" s="45"/>
    </row>
    <row r="597">
      <c r="N597" s="20"/>
      <c r="O597" s="20"/>
      <c r="P597" s="21"/>
      <c r="Q597" s="22"/>
      <c r="R597" s="24"/>
      <c r="S597" s="24"/>
      <c r="T597" s="24"/>
      <c r="X597" s="45"/>
      <c r="Y597" s="45"/>
      <c r="AA597" s="45"/>
    </row>
    <row r="598">
      <c r="N598" s="20"/>
      <c r="O598" s="20"/>
      <c r="P598" s="21"/>
      <c r="Q598" s="22"/>
      <c r="R598" s="24"/>
      <c r="S598" s="24"/>
      <c r="T598" s="24"/>
      <c r="X598" s="45"/>
      <c r="Y598" s="45"/>
      <c r="AA598" s="45"/>
    </row>
    <row r="599">
      <c r="N599" s="20"/>
      <c r="O599" s="20"/>
      <c r="P599" s="21"/>
      <c r="Q599" s="22"/>
      <c r="R599" s="24"/>
      <c r="S599" s="24"/>
      <c r="T599" s="24"/>
      <c r="X599" s="45"/>
      <c r="Y599" s="45"/>
      <c r="AA599" s="45"/>
    </row>
    <row r="600">
      <c r="N600" s="20"/>
      <c r="O600" s="20"/>
      <c r="P600" s="21"/>
      <c r="Q600" s="22"/>
      <c r="R600" s="24"/>
      <c r="S600" s="24"/>
      <c r="T600" s="24"/>
      <c r="X600" s="45"/>
      <c r="Y600" s="45"/>
      <c r="AA600" s="45"/>
    </row>
    <row r="601">
      <c r="N601" s="20"/>
      <c r="O601" s="20"/>
      <c r="P601" s="21"/>
      <c r="Q601" s="22"/>
      <c r="R601" s="24"/>
      <c r="S601" s="24"/>
      <c r="T601" s="24"/>
      <c r="X601" s="45"/>
      <c r="Y601" s="45"/>
      <c r="AA601" s="45"/>
    </row>
    <row r="602">
      <c r="N602" s="20"/>
      <c r="O602" s="20"/>
      <c r="P602" s="21"/>
      <c r="Q602" s="22"/>
      <c r="R602" s="24"/>
      <c r="S602" s="24"/>
      <c r="T602" s="24"/>
      <c r="X602" s="45"/>
      <c r="Y602" s="45"/>
      <c r="AA602" s="45"/>
    </row>
    <row r="603">
      <c r="N603" s="20"/>
      <c r="O603" s="20"/>
      <c r="P603" s="21"/>
      <c r="Q603" s="22"/>
      <c r="R603" s="24"/>
      <c r="S603" s="24"/>
      <c r="T603" s="24"/>
      <c r="X603" s="45"/>
      <c r="Y603" s="45"/>
      <c r="AA603" s="45"/>
    </row>
    <row r="604">
      <c r="N604" s="20"/>
      <c r="O604" s="20"/>
      <c r="P604" s="21"/>
      <c r="Q604" s="22"/>
      <c r="R604" s="24"/>
      <c r="S604" s="24"/>
      <c r="T604" s="24"/>
      <c r="X604" s="45"/>
      <c r="Y604" s="45"/>
      <c r="AA604" s="45"/>
    </row>
    <row r="605">
      <c r="N605" s="20"/>
      <c r="O605" s="20"/>
      <c r="P605" s="21"/>
      <c r="Q605" s="22"/>
      <c r="R605" s="24"/>
      <c r="S605" s="24"/>
      <c r="T605" s="24"/>
      <c r="X605" s="45"/>
      <c r="Y605" s="45"/>
      <c r="AA605" s="45"/>
    </row>
    <row r="606">
      <c r="N606" s="20"/>
      <c r="O606" s="20"/>
      <c r="P606" s="21"/>
      <c r="Q606" s="22"/>
      <c r="R606" s="24"/>
      <c r="S606" s="24"/>
      <c r="T606" s="24"/>
      <c r="X606" s="45"/>
      <c r="Y606" s="45"/>
      <c r="AA606" s="45"/>
    </row>
    <row r="607">
      <c r="N607" s="20"/>
      <c r="O607" s="20"/>
      <c r="P607" s="21"/>
      <c r="Q607" s="22"/>
      <c r="R607" s="24"/>
      <c r="S607" s="24"/>
      <c r="T607" s="24"/>
      <c r="X607" s="45"/>
      <c r="Y607" s="45"/>
      <c r="AA607" s="45"/>
    </row>
    <row r="608">
      <c r="N608" s="20"/>
      <c r="O608" s="20"/>
      <c r="P608" s="21"/>
      <c r="Q608" s="22"/>
      <c r="R608" s="24"/>
      <c r="S608" s="24"/>
      <c r="T608" s="24"/>
      <c r="X608" s="45"/>
      <c r="Y608" s="45"/>
      <c r="AA608" s="45"/>
    </row>
    <row r="609">
      <c r="N609" s="20"/>
      <c r="O609" s="20"/>
      <c r="P609" s="21"/>
      <c r="Q609" s="22"/>
      <c r="R609" s="24"/>
      <c r="S609" s="24"/>
      <c r="T609" s="24"/>
      <c r="X609" s="45"/>
      <c r="Y609" s="45"/>
      <c r="AA609" s="45"/>
    </row>
    <row r="610">
      <c r="N610" s="20"/>
      <c r="O610" s="20"/>
      <c r="P610" s="21"/>
      <c r="Q610" s="22"/>
      <c r="R610" s="24"/>
      <c r="S610" s="24"/>
      <c r="T610" s="24"/>
      <c r="X610" s="45"/>
      <c r="Y610" s="45"/>
      <c r="AA610" s="45"/>
    </row>
    <row r="611">
      <c r="N611" s="20"/>
      <c r="O611" s="20"/>
      <c r="P611" s="21"/>
      <c r="Q611" s="22"/>
      <c r="R611" s="24"/>
      <c r="S611" s="24"/>
      <c r="T611" s="24"/>
      <c r="X611" s="45"/>
      <c r="Y611" s="45"/>
      <c r="AA611" s="45"/>
    </row>
    <row r="612">
      <c r="N612" s="20"/>
      <c r="O612" s="20"/>
      <c r="P612" s="21"/>
      <c r="Q612" s="22"/>
      <c r="R612" s="24"/>
      <c r="S612" s="24"/>
      <c r="T612" s="24"/>
      <c r="X612" s="45"/>
      <c r="Y612" s="45"/>
      <c r="AA612" s="45"/>
    </row>
    <row r="613">
      <c r="N613" s="20"/>
      <c r="O613" s="20"/>
      <c r="P613" s="21"/>
      <c r="Q613" s="22"/>
      <c r="R613" s="24"/>
      <c r="S613" s="24"/>
      <c r="T613" s="24"/>
      <c r="X613" s="45"/>
      <c r="Y613" s="45"/>
      <c r="AA613" s="45"/>
    </row>
    <row r="614">
      <c r="N614" s="20"/>
      <c r="O614" s="20"/>
      <c r="P614" s="21"/>
      <c r="Q614" s="22"/>
      <c r="R614" s="24"/>
      <c r="S614" s="24"/>
      <c r="T614" s="24"/>
      <c r="X614" s="45"/>
      <c r="Y614" s="45"/>
      <c r="AA614" s="45"/>
    </row>
    <row r="615">
      <c r="N615" s="20"/>
      <c r="O615" s="20"/>
      <c r="P615" s="21"/>
      <c r="Q615" s="22"/>
      <c r="R615" s="24"/>
      <c r="S615" s="24"/>
      <c r="T615" s="24"/>
      <c r="X615" s="45"/>
      <c r="Y615" s="45"/>
      <c r="AA615" s="45"/>
    </row>
    <row r="616">
      <c r="N616" s="20"/>
      <c r="O616" s="20"/>
      <c r="P616" s="21"/>
      <c r="Q616" s="22"/>
      <c r="R616" s="24"/>
      <c r="S616" s="24"/>
      <c r="T616" s="24"/>
      <c r="X616" s="45"/>
      <c r="Y616" s="45"/>
      <c r="AA616" s="45"/>
    </row>
    <row r="617">
      <c r="N617" s="20"/>
      <c r="O617" s="20"/>
      <c r="P617" s="21"/>
      <c r="Q617" s="22"/>
      <c r="R617" s="24"/>
      <c r="S617" s="24"/>
      <c r="T617" s="24"/>
      <c r="X617" s="45"/>
      <c r="Y617" s="45"/>
      <c r="AA617" s="45"/>
    </row>
    <row r="618">
      <c r="N618" s="20"/>
      <c r="O618" s="20"/>
      <c r="P618" s="21"/>
      <c r="Q618" s="22"/>
      <c r="R618" s="24"/>
      <c r="S618" s="24"/>
      <c r="T618" s="24"/>
      <c r="X618" s="45"/>
      <c r="Y618" s="45"/>
      <c r="AA618" s="45"/>
    </row>
    <row r="619">
      <c r="N619" s="20"/>
      <c r="O619" s="20"/>
      <c r="P619" s="21"/>
      <c r="Q619" s="22"/>
      <c r="R619" s="24"/>
      <c r="S619" s="24"/>
      <c r="T619" s="24"/>
      <c r="X619" s="45"/>
      <c r="Y619" s="45"/>
      <c r="AA619" s="45"/>
    </row>
    <row r="620">
      <c r="N620" s="20"/>
      <c r="O620" s="20"/>
      <c r="P620" s="21"/>
      <c r="Q620" s="22"/>
      <c r="R620" s="24"/>
      <c r="S620" s="24"/>
      <c r="T620" s="24"/>
      <c r="X620" s="45"/>
      <c r="Y620" s="45"/>
      <c r="AA620" s="45"/>
    </row>
    <row r="621">
      <c r="N621" s="20"/>
      <c r="O621" s="20"/>
      <c r="P621" s="21"/>
      <c r="Q621" s="22"/>
      <c r="R621" s="24"/>
      <c r="S621" s="24"/>
      <c r="T621" s="24"/>
      <c r="X621" s="45"/>
      <c r="Y621" s="45"/>
      <c r="AA621" s="45"/>
    </row>
    <row r="622">
      <c r="N622" s="20"/>
      <c r="O622" s="20"/>
      <c r="P622" s="21"/>
      <c r="Q622" s="22"/>
      <c r="R622" s="24"/>
      <c r="S622" s="24"/>
      <c r="T622" s="24"/>
      <c r="X622" s="45"/>
      <c r="Y622" s="45"/>
      <c r="AA622" s="45"/>
    </row>
    <row r="623">
      <c r="N623" s="20"/>
      <c r="O623" s="20"/>
      <c r="P623" s="21"/>
      <c r="Q623" s="22"/>
      <c r="R623" s="24"/>
      <c r="S623" s="24"/>
      <c r="T623" s="24"/>
      <c r="X623" s="45"/>
      <c r="Y623" s="45"/>
      <c r="AA623" s="45"/>
    </row>
    <row r="624">
      <c r="N624" s="20"/>
      <c r="O624" s="20"/>
      <c r="P624" s="21"/>
      <c r="Q624" s="22"/>
      <c r="R624" s="24"/>
      <c r="S624" s="24"/>
      <c r="T624" s="24"/>
      <c r="X624" s="45"/>
      <c r="Y624" s="45"/>
      <c r="AA624" s="45"/>
    </row>
    <row r="625">
      <c r="N625" s="20"/>
      <c r="O625" s="20"/>
      <c r="P625" s="21"/>
      <c r="Q625" s="22"/>
      <c r="R625" s="24"/>
      <c r="S625" s="24"/>
      <c r="T625" s="24"/>
      <c r="X625" s="45"/>
      <c r="Y625" s="45"/>
      <c r="AA625" s="45"/>
    </row>
    <row r="626">
      <c r="N626" s="20"/>
      <c r="O626" s="20"/>
      <c r="P626" s="21"/>
      <c r="Q626" s="22"/>
      <c r="R626" s="24"/>
      <c r="S626" s="24"/>
      <c r="T626" s="24"/>
      <c r="X626" s="45"/>
      <c r="Y626" s="45"/>
      <c r="AA626" s="45"/>
    </row>
    <row r="627">
      <c r="N627" s="20"/>
      <c r="O627" s="20"/>
      <c r="P627" s="21"/>
      <c r="Q627" s="22"/>
      <c r="R627" s="24"/>
      <c r="S627" s="24"/>
      <c r="T627" s="24"/>
      <c r="X627" s="45"/>
      <c r="Y627" s="45"/>
      <c r="AA627" s="45"/>
    </row>
    <row r="628">
      <c r="N628" s="20"/>
      <c r="O628" s="20"/>
      <c r="P628" s="21"/>
      <c r="Q628" s="22"/>
      <c r="R628" s="24"/>
      <c r="S628" s="24"/>
      <c r="T628" s="24"/>
      <c r="X628" s="45"/>
      <c r="Y628" s="45"/>
      <c r="AA628" s="45"/>
    </row>
    <row r="629">
      <c r="N629" s="20"/>
      <c r="O629" s="20"/>
      <c r="P629" s="21"/>
      <c r="Q629" s="22"/>
      <c r="R629" s="24"/>
      <c r="S629" s="24"/>
      <c r="T629" s="24"/>
      <c r="X629" s="45"/>
      <c r="Y629" s="45"/>
      <c r="AA629" s="45"/>
    </row>
    <row r="630">
      <c r="N630" s="20"/>
      <c r="O630" s="20"/>
      <c r="P630" s="21"/>
      <c r="Q630" s="22"/>
      <c r="R630" s="24"/>
      <c r="S630" s="24"/>
      <c r="T630" s="24"/>
      <c r="X630" s="45"/>
      <c r="Y630" s="45"/>
      <c r="AA630" s="45"/>
    </row>
    <row r="631">
      <c r="N631" s="20"/>
      <c r="O631" s="20"/>
      <c r="P631" s="21"/>
      <c r="Q631" s="22"/>
      <c r="R631" s="24"/>
      <c r="S631" s="24"/>
      <c r="T631" s="24"/>
      <c r="X631" s="45"/>
      <c r="Y631" s="45"/>
      <c r="AA631" s="45"/>
    </row>
    <row r="632">
      <c r="N632" s="20"/>
      <c r="O632" s="20"/>
      <c r="P632" s="21"/>
      <c r="Q632" s="22"/>
      <c r="R632" s="24"/>
      <c r="S632" s="24"/>
      <c r="T632" s="24"/>
      <c r="X632" s="45"/>
      <c r="Y632" s="45"/>
      <c r="AA632" s="45"/>
    </row>
    <row r="633">
      <c r="N633" s="20"/>
      <c r="O633" s="20"/>
      <c r="P633" s="21"/>
      <c r="Q633" s="22"/>
      <c r="R633" s="24"/>
      <c r="S633" s="24"/>
      <c r="T633" s="24"/>
      <c r="X633" s="45"/>
      <c r="Y633" s="45"/>
      <c r="AA633" s="45"/>
    </row>
    <row r="634">
      <c r="N634" s="20"/>
      <c r="O634" s="20"/>
      <c r="P634" s="21"/>
      <c r="Q634" s="22"/>
      <c r="R634" s="24"/>
      <c r="S634" s="24"/>
      <c r="T634" s="24"/>
      <c r="X634" s="45"/>
      <c r="Y634" s="45"/>
      <c r="AA634" s="45"/>
    </row>
    <row r="635">
      <c r="N635" s="20"/>
      <c r="O635" s="20"/>
      <c r="P635" s="21"/>
      <c r="Q635" s="22"/>
      <c r="R635" s="24"/>
      <c r="S635" s="24"/>
      <c r="T635" s="24"/>
      <c r="X635" s="45"/>
      <c r="Y635" s="45"/>
      <c r="AA635" s="45"/>
    </row>
    <row r="636">
      <c r="N636" s="20"/>
      <c r="O636" s="20"/>
      <c r="P636" s="21"/>
      <c r="Q636" s="22"/>
      <c r="R636" s="24"/>
      <c r="S636" s="24"/>
      <c r="T636" s="24"/>
      <c r="X636" s="45"/>
      <c r="Y636" s="45"/>
      <c r="AA636" s="45"/>
    </row>
    <row r="637">
      <c r="N637" s="20"/>
      <c r="O637" s="20"/>
      <c r="P637" s="21"/>
      <c r="Q637" s="22"/>
      <c r="R637" s="24"/>
      <c r="S637" s="24"/>
      <c r="T637" s="24"/>
      <c r="X637" s="45"/>
      <c r="Y637" s="45"/>
      <c r="AA637" s="45"/>
    </row>
    <row r="638">
      <c r="N638" s="20"/>
      <c r="O638" s="20"/>
      <c r="P638" s="21"/>
      <c r="Q638" s="22"/>
      <c r="R638" s="24"/>
      <c r="S638" s="24"/>
      <c r="T638" s="24"/>
      <c r="X638" s="45"/>
      <c r="Y638" s="45"/>
      <c r="AA638" s="45"/>
    </row>
    <row r="639">
      <c r="N639" s="20"/>
      <c r="O639" s="20"/>
      <c r="P639" s="21"/>
      <c r="Q639" s="22"/>
      <c r="R639" s="24"/>
      <c r="S639" s="24"/>
      <c r="T639" s="24"/>
      <c r="X639" s="45"/>
      <c r="Y639" s="45"/>
      <c r="AA639" s="45"/>
    </row>
    <row r="640">
      <c r="N640" s="20"/>
      <c r="O640" s="20"/>
      <c r="P640" s="21"/>
      <c r="Q640" s="22"/>
      <c r="R640" s="24"/>
      <c r="S640" s="24"/>
      <c r="T640" s="24"/>
      <c r="X640" s="45"/>
      <c r="Y640" s="45"/>
      <c r="AA640" s="45"/>
    </row>
    <row r="641">
      <c r="N641" s="20"/>
      <c r="O641" s="20"/>
      <c r="P641" s="21"/>
      <c r="Q641" s="22"/>
      <c r="R641" s="24"/>
      <c r="S641" s="24"/>
      <c r="T641" s="24"/>
      <c r="X641" s="45"/>
      <c r="Y641" s="45"/>
      <c r="AA641" s="45"/>
    </row>
    <row r="642">
      <c r="N642" s="20"/>
      <c r="O642" s="20"/>
      <c r="P642" s="21"/>
      <c r="Q642" s="22"/>
      <c r="R642" s="24"/>
      <c r="S642" s="24"/>
      <c r="T642" s="24"/>
      <c r="X642" s="45"/>
      <c r="Y642" s="45"/>
      <c r="AA642" s="45"/>
    </row>
    <row r="643">
      <c r="N643" s="20"/>
      <c r="O643" s="20"/>
      <c r="P643" s="21"/>
      <c r="Q643" s="22"/>
      <c r="R643" s="24"/>
      <c r="S643" s="24"/>
      <c r="T643" s="24"/>
      <c r="X643" s="45"/>
      <c r="Y643" s="45"/>
      <c r="AA643" s="45"/>
    </row>
    <row r="644">
      <c r="N644" s="20"/>
      <c r="O644" s="20"/>
      <c r="P644" s="21"/>
      <c r="Q644" s="22"/>
      <c r="R644" s="24"/>
      <c r="S644" s="24"/>
      <c r="T644" s="24"/>
      <c r="X644" s="45"/>
      <c r="Y644" s="45"/>
      <c r="AA644" s="45"/>
    </row>
    <row r="645">
      <c r="N645" s="20"/>
      <c r="O645" s="20"/>
      <c r="P645" s="21"/>
      <c r="Q645" s="22"/>
      <c r="R645" s="24"/>
      <c r="S645" s="24"/>
      <c r="T645" s="24"/>
      <c r="X645" s="45"/>
      <c r="Y645" s="45"/>
      <c r="AA645" s="45"/>
    </row>
    <row r="646">
      <c r="N646" s="20"/>
      <c r="O646" s="20"/>
      <c r="P646" s="21"/>
      <c r="Q646" s="22"/>
      <c r="R646" s="24"/>
      <c r="S646" s="24"/>
      <c r="T646" s="24"/>
      <c r="X646" s="45"/>
      <c r="Y646" s="45"/>
      <c r="AA646" s="45"/>
    </row>
    <row r="647">
      <c r="N647" s="20"/>
      <c r="O647" s="20"/>
      <c r="P647" s="21"/>
      <c r="Q647" s="22"/>
      <c r="R647" s="24"/>
      <c r="S647" s="24"/>
      <c r="T647" s="24"/>
      <c r="X647" s="45"/>
      <c r="Y647" s="45"/>
      <c r="AA647" s="45"/>
    </row>
    <row r="648">
      <c r="N648" s="20"/>
      <c r="O648" s="20"/>
      <c r="P648" s="21"/>
      <c r="Q648" s="22"/>
      <c r="R648" s="24"/>
      <c r="S648" s="24"/>
      <c r="T648" s="24"/>
      <c r="X648" s="45"/>
      <c r="Y648" s="45"/>
      <c r="AA648" s="45"/>
    </row>
    <row r="649">
      <c r="N649" s="20"/>
      <c r="O649" s="20"/>
      <c r="P649" s="21"/>
      <c r="Q649" s="22"/>
      <c r="R649" s="24"/>
      <c r="S649" s="24"/>
      <c r="T649" s="24"/>
      <c r="X649" s="45"/>
      <c r="Y649" s="45"/>
      <c r="AA649" s="45"/>
    </row>
    <row r="650">
      <c r="N650" s="20"/>
      <c r="O650" s="20"/>
      <c r="P650" s="21"/>
      <c r="Q650" s="22"/>
      <c r="R650" s="24"/>
      <c r="S650" s="24"/>
      <c r="T650" s="24"/>
      <c r="X650" s="45"/>
      <c r="Y650" s="45"/>
      <c r="AA650" s="45"/>
    </row>
    <row r="651">
      <c r="N651" s="20"/>
      <c r="O651" s="20"/>
      <c r="P651" s="21"/>
      <c r="Q651" s="22"/>
      <c r="R651" s="24"/>
      <c r="S651" s="24"/>
      <c r="T651" s="24"/>
      <c r="X651" s="45"/>
      <c r="Y651" s="45"/>
      <c r="AA651" s="45"/>
    </row>
    <row r="652">
      <c r="N652" s="20"/>
      <c r="O652" s="20"/>
      <c r="P652" s="21"/>
      <c r="Q652" s="22"/>
      <c r="R652" s="24"/>
      <c r="S652" s="24"/>
      <c r="T652" s="24"/>
      <c r="X652" s="45"/>
      <c r="Y652" s="45"/>
      <c r="AA652" s="45"/>
    </row>
    <row r="653">
      <c r="N653" s="20"/>
      <c r="O653" s="20"/>
      <c r="P653" s="21"/>
      <c r="Q653" s="22"/>
      <c r="R653" s="24"/>
      <c r="S653" s="24"/>
      <c r="T653" s="24"/>
      <c r="X653" s="45"/>
      <c r="Y653" s="45"/>
      <c r="AA653" s="45"/>
    </row>
    <row r="654">
      <c r="N654" s="20"/>
      <c r="O654" s="20"/>
      <c r="P654" s="21"/>
      <c r="Q654" s="22"/>
      <c r="R654" s="24"/>
      <c r="S654" s="24"/>
      <c r="T654" s="24"/>
      <c r="X654" s="45"/>
      <c r="Y654" s="45"/>
      <c r="AA654" s="45"/>
    </row>
    <row r="655">
      <c r="N655" s="20"/>
      <c r="O655" s="20"/>
      <c r="P655" s="21"/>
      <c r="Q655" s="22"/>
      <c r="R655" s="24"/>
      <c r="S655" s="24"/>
      <c r="T655" s="24"/>
      <c r="X655" s="45"/>
      <c r="Y655" s="45"/>
      <c r="AA655" s="45"/>
    </row>
    <row r="656">
      <c r="N656" s="20"/>
      <c r="O656" s="20"/>
      <c r="P656" s="21"/>
      <c r="Q656" s="22"/>
      <c r="R656" s="24"/>
      <c r="S656" s="24"/>
      <c r="T656" s="24"/>
      <c r="X656" s="45"/>
      <c r="Y656" s="45"/>
      <c r="AA656" s="45"/>
    </row>
    <row r="657">
      <c r="N657" s="20"/>
      <c r="O657" s="20"/>
      <c r="P657" s="21"/>
      <c r="Q657" s="22"/>
      <c r="R657" s="24"/>
      <c r="S657" s="24"/>
      <c r="T657" s="24"/>
      <c r="X657" s="45"/>
      <c r="Y657" s="45"/>
      <c r="AA657" s="45"/>
    </row>
    <row r="658">
      <c r="N658" s="20"/>
      <c r="O658" s="20"/>
      <c r="P658" s="21"/>
      <c r="Q658" s="22"/>
      <c r="R658" s="24"/>
      <c r="S658" s="24"/>
      <c r="T658" s="24"/>
      <c r="X658" s="45"/>
      <c r="Y658" s="45"/>
      <c r="AA658" s="45"/>
    </row>
    <row r="659">
      <c r="N659" s="20"/>
      <c r="O659" s="20"/>
      <c r="P659" s="21"/>
      <c r="Q659" s="22"/>
      <c r="R659" s="24"/>
      <c r="S659" s="24"/>
      <c r="T659" s="24"/>
      <c r="X659" s="45"/>
      <c r="Y659" s="45"/>
      <c r="AA659" s="45"/>
    </row>
    <row r="660">
      <c r="N660" s="20"/>
      <c r="O660" s="20"/>
      <c r="P660" s="21"/>
      <c r="Q660" s="22"/>
      <c r="R660" s="24"/>
      <c r="S660" s="24"/>
      <c r="T660" s="24"/>
      <c r="X660" s="45"/>
      <c r="Y660" s="45"/>
      <c r="AA660" s="45"/>
    </row>
    <row r="661">
      <c r="N661" s="20"/>
      <c r="O661" s="20"/>
      <c r="P661" s="21"/>
      <c r="Q661" s="22"/>
      <c r="R661" s="24"/>
      <c r="S661" s="24"/>
      <c r="T661" s="24"/>
      <c r="X661" s="45"/>
      <c r="Y661" s="45"/>
      <c r="AA661" s="45"/>
    </row>
    <row r="662">
      <c r="N662" s="20"/>
      <c r="O662" s="20"/>
      <c r="P662" s="21"/>
      <c r="Q662" s="22"/>
      <c r="R662" s="24"/>
      <c r="S662" s="24"/>
      <c r="T662" s="24"/>
      <c r="X662" s="45"/>
      <c r="Y662" s="45"/>
      <c r="AA662" s="45"/>
    </row>
    <row r="663">
      <c r="N663" s="20"/>
      <c r="O663" s="20"/>
      <c r="P663" s="21"/>
      <c r="Q663" s="22"/>
      <c r="R663" s="24"/>
      <c r="S663" s="24"/>
      <c r="T663" s="24"/>
      <c r="X663" s="45"/>
      <c r="Y663" s="45"/>
      <c r="AA663" s="45"/>
    </row>
    <row r="664">
      <c r="N664" s="20"/>
      <c r="O664" s="20"/>
      <c r="P664" s="21"/>
      <c r="Q664" s="22"/>
      <c r="R664" s="24"/>
      <c r="S664" s="24"/>
      <c r="T664" s="24"/>
      <c r="X664" s="45"/>
      <c r="Y664" s="45"/>
      <c r="AA664" s="45"/>
    </row>
    <row r="665">
      <c r="N665" s="20"/>
      <c r="O665" s="20"/>
      <c r="P665" s="21"/>
      <c r="Q665" s="22"/>
      <c r="R665" s="24"/>
      <c r="S665" s="24"/>
      <c r="T665" s="24"/>
      <c r="X665" s="45"/>
      <c r="Y665" s="45"/>
      <c r="AA665" s="45"/>
    </row>
    <row r="666">
      <c r="N666" s="20"/>
      <c r="O666" s="20"/>
      <c r="P666" s="21"/>
      <c r="Q666" s="22"/>
      <c r="R666" s="24"/>
      <c r="S666" s="24"/>
      <c r="T666" s="24"/>
      <c r="X666" s="45"/>
      <c r="Y666" s="45"/>
      <c r="AA666" s="45"/>
    </row>
    <row r="667">
      <c r="N667" s="20"/>
      <c r="O667" s="20"/>
      <c r="P667" s="21"/>
      <c r="Q667" s="22"/>
      <c r="R667" s="24"/>
      <c r="S667" s="24"/>
      <c r="T667" s="24"/>
      <c r="X667" s="45"/>
      <c r="Y667" s="45"/>
      <c r="AA667" s="45"/>
    </row>
    <row r="668">
      <c r="N668" s="20"/>
      <c r="O668" s="20"/>
      <c r="P668" s="21"/>
      <c r="Q668" s="22"/>
      <c r="R668" s="24"/>
      <c r="S668" s="24"/>
      <c r="T668" s="24"/>
      <c r="X668" s="45"/>
      <c r="Y668" s="45"/>
      <c r="AA668" s="45"/>
    </row>
    <row r="669">
      <c r="N669" s="20"/>
      <c r="O669" s="20"/>
      <c r="P669" s="21"/>
      <c r="Q669" s="22"/>
      <c r="R669" s="24"/>
      <c r="S669" s="24"/>
      <c r="T669" s="24"/>
      <c r="X669" s="45"/>
      <c r="Y669" s="45"/>
      <c r="AA669" s="45"/>
    </row>
    <row r="670">
      <c r="N670" s="20"/>
      <c r="O670" s="20"/>
      <c r="P670" s="21"/>
      <c r="Q670" s="22"/>
      <c r="R670" s="24"/>
      <c r="S670" s="24"/>
      <c r="T670" s="24"/>
      <c r="X670" s="45"/>
      <c r="Y670" s="45"/>
      <c r="AA670" s="45"/>
    </row>
    <row r="671">
      <c r="N671" s="20"/>
      <c r="O671" s="20"/>
      <c r="P671" s="21"/>
      <c r="Q671" s="22"/>
      <c r="R671" s="24"/>
      <c r="S671" s="24"/>
      <c r="T671" s="24"/>
      <c r="X671" s="45"/>
      <c r="Y671" s="45"/>
      <c r="AA671" s="45"/>
    </row>
    <row r="672">
      <c r="N672" s="20"/>
      <c r="O672" s="20"/>
      <c r="P672" s="21"/>
      <c r="Q672" s="22"/>
      <c r="R672" s="24"/>
      <c r="S672" s="24"/>
      <c r="T672" s="24"/>
      <c r="X672" s="45"/>
      <c r="Y672" s="45"/>
      <c r="AA672" s="45"/>
    </row>
    <row r="673">
      <c r="N673" s="20"/>
      <c r="O673" s="20"/>
      <c r="P673" s="21"/>
      <c r="Q673" s="22"/>
      <c r="R673" s="24"/>
      <c r="S673" s="24"/>
      <c r="T673" s="24"/>
      <c r="X673" s="45"/>
      <c r="Y673" s="45"/>
      <c r="AA673" s="45"/>
    </row>
    <row r="674">
      <c r="N674" s="20"/>
      <c r="O674" s="20"/>
      <c r="P674" s="21"/>
      <c r="Q674" s="22"/>
      <c r="R674" s="24"/>
      <c r="S674" s="24"/>
      <c r="T674" s="24"/>
      <c r="X674" s="45"/>
      <c r="Y674" s="45"/>
      <c r="AA674" s="45"/>
    </row>
    <row r="675">
      <c r="N675" s="20"/>
      <c r="O675" s="20"/>
      <c r="P675" s="21"/>
      <c r="Q675" s="22"/>
      <c r="R675" s="24"/>
      <c r="S675" s="24"/>
      <c r="T675" s="24"/>
      <c r="X675" s="45"/>
      <c r="Y675" s="45"/>
      <c r="AA675" s="45"/>
    </row>
    <row r="676">
      <c r="N676" s="20"/>
      <c r="O676" s="20"/>
      <c r="P676" s="21"/>
      <c r="Q676" s="22"/>
      <c r="R676" s="24"/>
      <c r="S676" s="24"/>
      <c r="T676" s="24"/>
      <c r="X676" s="45"/>
      <c r="Y676" s="45"/>
      <c r="AA676" s="45"/>
    </row>
    <row r="677">
      <c r="N677" s="20"/>
      <c r="O677" s="20"/>
      <c r="P677" s="21"/>
      <c r="Q677" s="22"/>
      <c r="R677" s="24"/>
      <c r="S677" s="24"/>
      <c r="T677" s="24"/>
      <c r="X677" s="45"/>
      <c r="Y677" s="45"/>
      <c r="AA677" s="45"/>
    </row>
    <row r="678">
      <c r="N678" s="20"/>
      <c r="O678" s="20"/>
      <c r="P678" s="21"/>
      <c r="Q678" s="22"/>
      <c r="R678" s="24"/>
      <c r="S678" s="24"/>
      <c r="T678" s="24"/>
      <c r="X678" s="45"/>
      <c r="Y678" s="45"/>
      <c r="AA678" s="45"/>
    </row>
    <row r="679">
      <c r="N679" s="20"/>
      <c r="O679" s="20"/>
      <c r="P679" s="21"/>
      <c r="Q679" s="22"/>
      <c r="R679" s="24"/>
      <c r="S679" s="24"/>
      <c r="T679" s="24"/>
      <c r="X679" s="45"/>
      <c r="Y679" s="45"/>
      <c r="AA679" s="45"/>
    </row>
    <row r="680">
      <c r="N680" s="20"/>
      <c r="O680" s="20"/>
      <c r="P680" s="21"/>
      <c r="Q680" s="22"/>
      <c r="R680" s="24"/>
      <c r="S680" s="24"/>
      <c r="T680" s="24"/>
      <c r="X680" s="45"/>
      <c r="Y680" s="45"/>
      <c r="AA680" s="45"/>
    </row>
    <row r="681">
      <c r="N681" s="20"/>
      <c r="O681" s="20"/>
      <c r="P681" s="21"/>
      <c r="Q681" s="22"/>
      <c r="R681" s="24"/>
      <c r="S681" s="24"/>
      <c r="T681" s="24"/>
      <c r="X681" s="45"/>
      <c r="Y681" s="45"/>
      <c r="AA681" s="45"/>
    </row>
    <row r="682">
      <c r="N682" s="20"/>
      <c r="O682" s="20"/>
      <c r="P682" s="21"/>
      <c r="Q682" s="22"/>
      <c r="R682" s="24"/>
      <c r="S682" s="24"/>
      <c r="T682" s="24"/>
      <c r="X682" s="45"/>
      <c r="Y682" s="45"/>
      <c r="AA682" s="45"/>
    </row>
    <row r="683">
      <c r="N683" s="20"/>
      <c r="O683" s="20"/>
      <c r="P683" s="21"/>
      <c r="Q683" s="22"/>
      <c r="R683" s="24"/>
      <c r="S683" s="24"/>
      <c r="T683" s="24"/>
      <c r="X683" s="45"/>
      <c r="Y683" s="45"/>
      <c r="AA683" s="45"/>
    </row>
    <row r="684">
      <c r="N684" s="20"/>
      <c r="O684" s="20"/>
      <c r="P684" s="21"/>
      <c r="Q684" s="22"/>
      <c r="R684" s="24"/>
      <c r="S684" s="24"/>
      <c r="T684" s="24"/>
      <c r="X684" s="45"/>
      <c r="Y684" s="45"/>
      <c r="AA684" s="45"/>
    </row>
    <row r="685">
      <c r="N685" s="20"/>
      <c r="O685" s="20"/>
      <c r="P685" s="21"/>
      <c r="Q685" s="22"/>
      <c r="R685" s="24"/>
      <c r="S685" s="24"/>
      <c r="T685" s="24"/>
      <c r="X685" s="45"/>
      <c r="Y685" s="45"/>
      <c r="AA685" s="45"/>
    </row>
    <row r="686">
      <c r="N686" s="20"/>
      <c r="O686" s="20"/>
      <c r="P686" s="21"/>
      <c r="Q686" s="22"/>
      <c r="R686" s="24"/>
      <c r="S686" s="24"/>
      <c r="T686" s="24"/>
      <c r="X686" s="45"/>
      <c r="Y686" s="45"/>
      <c r="AA686" s="45"/>
    </row>
    <row r="687">
      <c r="N687" s="20"/>
      <c r="O687" s="20"/>
      <c r="P687" s="21"/>
      <c r="Q687" s="22"/>
      <c r="R687" s="24"/>
      <c r="S687" s="24"/>
      <c r="T687" s="24"/>
      <c r="X687" s="45"/>
      <c r="Y687" s="45"/>
      <c r="AA687" s="45"/>
    </row>
    <row r="688">
      <c r="N688" s="20"/>
      <c r="O688" s="20"/>
      <c r="P688" s="21"/>
      <c r="Q688" s="22"/>
      <c r="R688" s="24"/>
      <c r="S688" s="24"/>
      <c r="T688" s="24"/>
      <c r="X688" s="45"/>
      <c r="Y688" s="45"/>
      <c r="AA688" s="45"/>
    </row>
    <row r="689">
      <c r="N689" s="20"/>
      <c r="O689" s="20"/>
      <c r="P689" s="21"/>
      <c r="Q689" s="22"/>
      <c r="R689" s="24"/>
      <c r="S689" s="24"/>
      <c r="T689" s="24"/>
      <c r="X689" s="45"/>
      <c r="Y689" s="45"/>
      <c r="AA689" s="45"/>
    </row>
    <row r="690">
      <c r="N690" s="20"/>
      <c r="O690" s="20"/>
      <c r="P690" s="21"/>
      <c r="Q690" s="22"/>
      <c r="R690" s="24"/>
      <c r="S690" s="24"/>
      <c r="T690" s="24"/>
      <c r="X690" s="45"/>
      <c r="Y690" s="45"/>
      <c r="AA690" s="45"/>
    </row>
    <row r="691">
      <c r="N691" s="20"/>
      <c r="O691" s="20"/>
      <c r="P691" s="21"/>
      <c r="Q691" s="22"/>
      <c r="R691" s="24"/>
      <c r="S691" s="24"/>
      <c r="T691" s="24"/>
      <c r="X691" s="45"/>
      <c r="Y691" s="45"/>
      <c r="AA691" s="45"/>
    </row>
    <row r="692">
      <c r="N692" s="20"/>
      <c r="O692" s="20"/>
      <c r="P692" s="21"/>
      <c r="Q692" s="22"/>
      <c r="R692" s="24"/>
      <c r="S692" s="24"/>
      <c r="T692" s="24"/>
      <c r="X692" s="45"/>
      <c r="Y692" s="45"/>
      <c r="AA692" s="45"/>
    </row>
    <row r="693">
      <c r="N693" s="20"/>
      <c r="O693" s="20"/>
      <c r="P693" s="21"/>
      <c r="Q693" s="22"/>
      <c r="R693" s="24"/>
      <c r="S693" s="24"/>
      <c r="T693" s="24"/>
      <c r="X693" s="45"/>
      <c r="Y693" s="45"/>
      <c r="AA693" s="45"/>
    </row>
    <row r="694">
      <c r="N694" s="20"/>
      <c r="O694" s="20"/>
      <c r="P694" s="21"/>
      <c r="Q694" s="22"/>
      <c r="R694" s="24"/>
      <c r="S694" s="24"/>
      <c r="T694" s="24"/>
      <c r="X694" s="45"/>
      <c r="Y694" s="45"/>
      <c r="AA694" s="45"/>
    </row>
    <row r="695">
      <c r="N695" s="20"/>
      <c r="O695" s="20"/>
      <c r="P695" s="21"/>
      <c r="Q695" s="22"/>
      <c r="R695" s="24"/>
      <c r="S695" s="24"/>
      <c r="T695" s="24"/>
      <c r="X695" s="45"/>
      <c r="Y695" s="45"/>
      <c r="AA695" s="45"/>
    </row>
    <row r="696">
      <c r="N696" s="20"/>
      <c r="O696" s="20"/>
      <c r="P696" s="21"/>
      <c r="Q696" s="22"/>
      <c r="R696" s="24"/>
      <c r="S696" s="24"/>
      <c r="T696" s="24"/>
      <c r="X696" s="45"/>
      <c r="Y696" s="45"/>
      <c r="AA696" s="45"/>
    </row>
    <row r="697">
      <c r="N697" s="20"/>
      <c r="O697" s="20"/>
      <c r="P697" s="21"/>
      <c r="Q697" s="22"/>
      <c r="R697" s="24"/>
      <c r="S697" s="24"/>
      <c r="T697" s="24"/>
      <c r="X697" s="45"/>
      <c r="Y697" s="45"/>
      <c r="AA697" s="45"/>
    </row>
    <row r="698">
      <c r="N698" s="20"/>
      <c r="O698" s="20"/>
      <c r="P698" s="21"/>
      <c r="Q698" s="22"/>
      <c r="R698" s="24"/>
      <c r="S698" s="24"/>
      <c r="T698" s="24"/>
      <c r="X698" s="45"/>
      <c r="Y698" s="45"/>
      <c r="AA698" s="45"/>
    </row>
    <row r="699">
      <c r="N699" s="20"/>
      <c r="O699" s="20"/>
      <c r="P699" s="21"/>
      <c r="Q699" s="22"/>
      <c r="R699" s="24"/>
      <c r="S699" s="24"/>
      <c r="T699" s="24"/>
      <c r="X699" s="45"/>
      <c r="Y699" s="45"/>
      <c r="AA699" s="45"/>
    </row>
    <row r="700">
      <c r="N700" s="20"/>
      <c r="O700" s="20"/>
      <c r="P700" s="21"/>
      <c r="Q700" s="22"/>
      <c r="R700" s="24"/>
      <c r="S700" s="24"/>
      <c r="T700" s="24"/>
      <c r="X700" s="45"/>
      <c r="Y700" s="45"/>
      <c r="AA700" s="45"/>
    </row>
    <row r="701">
      <c r="N701" s="20"/>
      <c r="O701" s="20"/>
      <c r="P701" s="21"/>
      <c r="Q701" s="22"/>
      <c r="R701" s="24"/>
      <c r="S701" s="24"/>
      <c r="T701" s="24"/>
      <c r="X701" s="45"/>
      <c r="Y701" s="45"/>
      <c r="AA701" s="45"/>
    </row>
    <row r="702">
      <c r="N702" s="20"/>
      <c r="O702" s="20"/>
      <c r="P702" s="21"/>
      <c r="Q702" s="22"/>
      <c r="R702" s="24"/>
      <c r="S702" s="24"/>
      <c r="T702" s="24"/>
      <c r="X702" s="45"/>
      <c r="Y702" s="45"/>
      <c r="AA702" s="45"/>
    </row>
    <row r="703">
      <c r="N703" s="20"/>
      <c r="O703" s="20"/>
      <c r="P703" s="21"/>
      <c r="Q703" s="22"/>
      <c r="R703" s="24"/>
      <c r="S703" s="24"/>
      <c r="T703" s="24"/>
      <c r="X703" s="45"/>
      <c r="Y703" s="45"/>
      <c r="AA703" s="45"/>
    </row>
    <row r="704">
      <c r="N704" s="20"/>
      <c r="O704" s="20"/>
      <c r="P704" s="21"/>
      <c r="Q704" s="22"/>
      <c r="R704" s="24"/>
      <c r="S704" s="24"/>
      <c r="T704" s="24"/>
      <c r="X704" s="45"/>
      <c r="Y704" s="45"/>
      <c r="AA704" s="45"/>
    </row>
    <row r="705">
      <c r="N705" s="20"/>
      <c r="O705" s="20"/>
      <c r="P705" s="21"/>
      <c r="Q705" s="22"/>
      <c r="R705" s="24"/>
      <c r="S705" s="24"/>
      <c r="T705" s="24"/>
      <c r="X705" s="45"/>
      <c r="Y705" s="45"/>
      <c r="AA705" s="45"/>
    </row>
    <row r="706">
      <c r="N706" s="20"/>
      <c r="O706" s="20"/>
      <c r="P706" s="21"/>
      <c r="Q706" s="22"/>
      <c r="R706" s="24"/>
      <c r="S706" s="24"/>
      <c r="T706" s="24"/>
      <c r="X706" s="45"/>
      <c r="Y706" s="45"/>
      <c r="AA706" s="45"/>
    </row>
    <row r="707">
      <c r="N707" s="20"/>
      <c r="O707" s="20"/>
      <c r="P707" s="21"/>
      <c r="Q707" s="22"/>
      <c r="R707" s="24"/>
      <c r="S707" s="24"/>
      <c r="T707" s="24"/>
      <c r="X707" s="45"/>
      <c r="Y707" s="45"/>
      <c r="AA707" s="45"/>
    </row>
    <row r="708">
      <c r="N708" s="20"/>
      <c r="O708" s="20"/>
      <c r="P708" s="21"/>
      <c r="Q708" s="22"/>
      <c r="R708" s="24"/>
      <c r="S708" s="24"/>
      <c r="T708" s="24"/>
      <c r="X708" s="45"/>
      <c r="Y708" s="45"/>
      <c r="AA708" s="45"/>
    </row>
    <row r="709">
      <c r="N709" s="20"/>
      <c r="O709" s="20"/>
      <c r="P709" s="21"/>
      <c r="Q709" s="22"/>
      <c r="R709" s="24"/>
      <c r="S709" s="24"/>
      <c r="T709" s="24"/>
      <c r="X709" s="45"/>
      <c r="Y709" s="45"/>
      <c r="AA709" s="45"/>
    </row>
    <row r="710">
      <c r="N710" s="20"/>
      <c r="O710" s="20"/>
      <c r="P710" s="21"/>
      <c r="Q710" s="22"/>
      <c r="R710" s="24"/>
      <c r="S710" s="24"/>
      <c r="T710" s="24"/>
      <c r="X710" s="45"/>
      <c r="Y710" s="45"/>
      <c r="AA710" s="45"/>
    </row>
    <row r="711">
      <c r="N711" s="20"/>
      <c r="O711" s="20"/>
      <c r="P711" s="21"/>
      <c r="Q711" s="22"/>
      <c r="R711" s="24"/>
      <c r="S711" s="24"/>
      <c r="T711" s="24"/>
      <c r="X711" s="45"/>
      <c r="Y711" s="45"/>
      <c r="AA711" s="45"/>
    </row>
    <row r="712">
      <c r="N712" s="20"/>
      <c r="O712" s="20"/>
      <c r="P712" s="21"/>
      <c r="Q712" s="22"/>
      <c r="R712" s="24"/>
      <c r="S712" s="24"/>
      <c r="T712" s="24"/>
      <c r="X712" s="45"/>
      <c r="Y712" s="45"/>
      <c r="AA712" s="45"/>
    </row>
    <row r="713">
      <c r="N713" s="20"/>
      <c r="O713" s="20"/>
      <c r="P713" s="21"/>
      <c r="Q713" s="22"/>
      <c r="R713" s="24"/>
      <c r="S713" s="24"/>
      <c r="T713" s="24"/>
      <c r="X713" s="45"/>
      <c r="Y713" s="45"/>
      <c r="AA713" s="45"/>
    </row>
    <row r="714">
      <c r="N714" s="20"/>
      <c r="O714" s="20"/>
      <c r="P714" s="21"/>
      <c r="Q714" s="22"/>
      <c r="R714" s="24"/>
      <c r="S714" s="24"/>
      <c r="T714" s="24"/>
      <c r="X714" s="45"/>
      <c r="Y714" s="45"/>
      <c r="AA714" s="45"/>
    </row>
    <row r="715">
      <c r="N715" s="20"/>
      <c r="O715" s="20"/>
      <c r="P715" s="21"/>
      <c r="Q715" s="22"/>
      <c r="R715" s="24"/>
      <c r="S715" s="24"/>
      <c r="T715" s="24"/>
      <c r="X715" s="45"/>
      <c r="Y715" s="45"/>
      <c r="AA715" s="45"/>
    </row>
    <row r="716">
      <c r="N716" s="20"/>
      <c r="O716" s="20"/>
      <c r="P716" s="21"/>
      <c r="Q716" s="22"/>
      <c r="R716" s="24"/>
      <c r="S716" s="24"/>
      <c r="T716" s="24"/>
      <c r="X716" s="45"/>
      <c r="Y716" s="45"/>
      <c r="AA716" s="45"/>
    </row>
    <row r="717">
      <c r="N717" s="20"/>
      <c r="O717" s="20"/>
      <c r="P717" s="21"/>
      <c r="Q717" s="22"/>
      <c r="R717" s="24"/>
      <c r="S717" s="24"/>
      <c r="T717" s="24"/>
      <c r="X717" s="45"/>
      <c r="Y717" s="45"/>
      <c r="AA717" s="45"/>
    </row>
    <row r="718">
      <c r="N718" s="20"/>
      <c r="O718" s="20"/>
      <c r="P718" s="21"/>
      <c r="Q718" s="22"/>
      <c r="R718" s="24"/>
      <c r="S718" s="24"/>
      <c r="T718" s="24"/>
      <c r="X718" s="45"/>
      <c r="Y718" s="45"/>
      <c r="AA718" s="45"/>
    </row>
    <row r="719">
      <c r="N719" s="20"/>
      <c r="O719" s="20"/>
      <c r="P719" s="21"/>
      <c r="Q719" s="22"/>
      <c r="R719" s="24"/>
      <c r="S719" s="24"/>
      <c r="T719" s="24"/>
      <c r="X719" s="45"/>
      <c r="Y719" s="45"/>
      <c r="AA719" s="45"/>
    </row>
    <row r="720">
      <c r="N720" s="20"/>
      <c r="O720" s="20"/>
      <c r="P720" s="21"/>
      <c r="Q720" s="22"/>
      <c r="R720" s="24"/>
      <c r="S720" s="24"/>
      <c r="T720" s="24"/>
      <c r="X720" s="45"/>
      <c r="Y720" s="45"/>
      <c r="AA720" s="45"/>
    </row>
    <row r="721">
      <c r="N721" s="20"/>
      <c r="O721" s="20"/>
      <c r="P721" s="21"/>
      <c r="Q721" s="22"/>
      <c r="R721" s="24"/>
      <c r="S721" s="24"/>
      <c r="T721" s="24"/>
      <c r="X721" s="45"/>
      <c r="Y721" s="45"/>
      <c r="AA721" s="45"/>
    </row>
    <row r="722">
      <c r="N722" s="20"/>
      <c r="O722" s="20"/>
      <c r="P722" s="21"/>
      <c r="Q722" s="22"/>
      <c r="R722" s="24"/>
      <c r="S722" s="24"/>
      <c r="T722" s="24"/>
      <c r="X722" s="45"/>
      <c r="Y722" s="45"/>
      <c r="AA722" s="45"/>
    </row>
    <row r="723">
      <c r="N723" s="20"/>
      <c r="O723" s="20"/>
      <c r="P723" s="21"/>
      <c r="Q723" s="22"/>
      <c r="R723" s="24"/>
      <c r="S723" s="24"/>
      <c r="T723" s="24"/>
      <c r="X723" s="45"/>
      <c r="Y723" s="45"/>
      <c r="AA723" s="45"/>
    </row>
    <row r="724">
      <c r="N724" s="20"/>
      <c r="O724" s="20"/>
      <c r="P724" s="21"/>
      <c r="Q724" s="22"/>
      <c r="R724" s="24"/>
      <c r="S724" s="24"/>
      <c r="T724" s="24"/>
      <c r="X724" s="45"/>
      <c r="Y724" s="45"/>
      <c r="AA724" s="45"/>
    </row>
    <row r="725">
      <c r="N725" s="20"/>
      <c r="O725" s="20"/>
      <c r="P725" s="21"/>
      <c r="Q725" s="22"/>
      <c r="R725" s="24"/>
      <c r="S725" s="24"/>
      <c r="T725" s="24"/>
      <c r="X725" s="45"/>
      <c r="Y725" s="45"/>
      <c r="AA725" s="45"/>
    </row>
    <row r="726">
      <c r="N726" s="20"/>
      <c r="O726" s="20"/>
      <c r="P726" s="21"/>
      <c r="Q726" s="22"/>
      <c r="R726" s="24"/>
      <c r="S726" s="24"/>
      <c r="T726" s="24"/>
      <c r="X726" s="45"/>
      <c r="Y726" s="45"/>
      <c r="AA726" s="45"/>
    </row>
    <row r="727">
      <c r="N727" s="20"/>
      <c r="O727" s="20"/>
      <c r="P727" s="21"/>
      <c r="Q727" s="22"/>
      <c r="R727" s="24"/>
      <c r="S727" s="24"/>
      <c r="T727" s="24"/>
      <c r="X727" s="45"/>
      <c r="Y727" s="45"/>
      <c r="AA727" s="45"/>
    </row>
    <row r="728">
      <c r="N728" s="20"/>
      <c r="O728" s="20"/>
      <c r="P728" s="21"/>
      <c r="Q728" s="22"/>
      <c r="R728" s="24"/>
      <c r="S728" s="24"/>
      <c r="T728" s="24"/>
      <c r="X728" s="45"/>
      <c r="Y728" s="45"/>
      <c r="AA728" s="45"/>
    </row>
    <row r="729">
      <c r="N729" s="20"/>
      <c r="O729" s="20"/>
      <c r="P729" s="21"/>
      <c r="Q729" s="22"/>
      <c r="R729" s="24"/>
      <c r="S729" s="24"/>
      <c r="T729" s="24"/>
      <c r="X729" s="45"/>
      <c r="Y729" s="45"/>
      <c r="AA729" s="45"/>
    </row>
    <row r="730">
      <c r="N730" s="20"/>
      <c r="O730" s="20"/>
      <c r="P730" s="21"/>
      <c r="Q730" s="22"/>
      <c r="R730" s="24"/>
      <c r="S730" s="24"/>
      <c r="T730" s="24"/>
      <c r="X730" s="45"/>
      <c r="Y730" s="45"/>
      <c r="AA730" s="45"/>
    </row>
    <row r="731">
      <c r="N731" s="20"/>
      <c r="O731" s="20"/>
      <c r="P731" s="21"/>
      <c r="Q731" s="22"/>
      <c r="R731" s="24"/>
      <c r="S731" s="24"/>
      <c r="T731" s="24"/>
      <c r="X731" s="45"/>
      <c r="Y731" s="45"/>
      <c r="AA731" s="45"/>
    </row>
    <row r="732">
      <c r="N732" s="20"/>
      <c r="O732" s="20"/>
      <c r="P732" s="21"/>
      <c r="Q732" s="22"/>
      <c r="R732" s="24"/>
      <c r="S732" s="24"/>
      <c r="T732" s="24"/>
      <c r="X732" s="45"/>
      <c r="Y732" s="45"/>
      <c r="AA732" s="45"/>
    </row>
    <row r="733">
      <c r="N733" s="20"/>
      <c r="O733" s="20"/>
      <c r="P733" s="21"/>
      <c r="Q733" s="22"/>
      <c r="R733" s="24"/>
      <c r="S733" s="24"/>
      <c r="T733" s="24"/>
      <c r="X733" s="45"/>
      <c r="Y733" s="45"/>
      <c r="AA733" s="45"/>
    </row>
    <row r="734">
      <c r="N734" s="20"/>
      <c r="O734" s="20"/>
      <c r="P734" s="21"/>
      <c r="Q734" s="22"/>
      <c r="R734" s="24"/>
      <c r="S734" s="24"/>
      <c r="T734" s="24"/>
      <c r="X734" s="45"/>
      <c r="Y734" s="45"/>
      <c r="AA734" s="45"/>
    </row>
    <row r="735">
      <c r="N735" s="20"/>
      <c r="O735" s="20"/>
      <c r="P735" s="21"/>
      <c r="Q735" s="22"/>
      <c r="R735" s="24"/>
      <c r="S735" s="24"/>
      <c r="T735" s="24"/>
      <c r="X735" s="45"/>
      <c r="Y735" s="45"/>
      <c r="AA735" s="45"/>
    </row>
    <row r="736">
      <c r="N736" s="20"/>
      <c r="O736" s="20"/>
      <c r="P736" s="21"/>
      <c r="Q736" s="22"/>
      <c r="R736" s="24"/>
      <c r="S736" s="24"/>
      <c r="T736" s="24"/>
      <c r="X736" s="45"/>
      <c r="Y736" s="45"/>
      <c r="AA736" s="45"/>
    </row>
    <row r="737">
      <c r="N737" s="20"/>
      <c r="O737" s="20"/>
      <c r="P737" s="21"/>
      <c r="Q737" s="22"/>
      <c r="R737" s="24"/>
      <c r="S737" s="24"/>
      <c r="T737" s="24"/>
      <c r="X737" s="45"/>
      <c r="Y737" s="45"/>
      <c r="AA737" s="45"/>
    </row>
    <row r="738">
      <c r="N738" s="20"/>
      <c r="O738" s="20"/>
      <c r="P738" s="21"/>
      <c r="Q738" s="22"/>
      <c r="R738" s="24"/>
      <c r="S738" s="24"/>
      <c r="T738" s="24"/>
      <c r="X738" s="45"/>
      <c r="Y738" s="45"/>
      <c r="AA738" s="45"/>
    </row>
    <row r="739">
      <c r="N739" s="20"/>
      <c r="O739" s="20"/>
      <c r="P739" s="21"/>
      <c r="Q739" s="22"/>
      <c r="R739" s="24"/>
      <c r="S739" s="24"/>
      <c r="T739" s="24"/>
      <c r="X739" s="45"/>
      <c r="Y739" s="45"/>
      <c r="AA739" s="45"/>
    </row>
    <row r="740">
      <c r="N740" s="20"/>
      <c r="O740" s="20"/>
      <c r="P740" s="21"/>
      <c r="Q740" s="22"/>
      <c r="R740" s="24"/>
      <c r="S740" s="24"/>
      <c r="T740" s="24"/>
      <c r="X740" s="45"/>
      <c r="Y740" s="45"/>
      <c r="AA740" s="45"/>
    </row>
    <row r="741">
      <c r="N741" s="20"/>
      <c r="O741" s="20"/>
      <c r="P741" s="21"/>
      <c r="Q741" s="22"/>
      <c r="R741" s="24"/>
      <c r="S741" s="24"/>
      <c r="T741" s="24"/>
      <c r="X741" s="45"/>
      <c r="Y741" s="45"/>
      <c r="AA741" s="45"/>
    </row>
    <row r="742">
      <c r="N742" s="20"/>
      <c r="O742" s="20"/>
      <c r="P742" s="21"/>
      <c r="Q742" s="22"/>
      <c r="R742" s="24"/>
      <c r="S742" s="24"/>
      <c r="T742" s="24"/>
      <c r="X742" s="45"/>
      <c r="Y742" s="45"/>
      <c r="AA742" s="45"/>
    </row>
    <row r="743">
      <c r="N743" s="20"/>
      <c r="O743" s="20"/>
      <c r="P743" s="21"/>
      <c r="Q743" s="22"/>
      <c r="R743" s="24"/>
      <c r="S743" s="24"/>
      <c r="T743" s="24"/>
      <c r="X743" s="45"/>
      <c r="Y743" s="45"/>
      <c r="AA743" s="45"/>
    </row>
    <row r="744">
      <c r="N744" s="20"/>
      <c r="O744" s="20"/>
      <c r="P744" s="21"/>
      <c r="Q744" s="22"/>
      <c r="R744" s="24"/>
      <c r="S744" s="24"/>
      <c r="T744" s="24"/>
      <c r="X744" s="45"/>
      <c r="Y744" s="45"/>
      <c r="AA744" s="45"/>
    </row>
    <row r="745">
      <c r="N745" s="20"/>
      <c r="O745" s="20"/>
      <c r="P745" s="21"/>
      <c r="Q745" s="22"/>
      <c r="R745" s="24"/>
      <c r="S745" s="24"/>
      <c r="T745" s="24"/>
      <c r="X745" s="45"/>
      <c r="Y745" s="45"/>
      <c r="AA745" s="45"/>
    </row>
    <row r="746">
      <c r="N746" s="20"/>
      <c r="O746" s="20"/>
      <c r="P746" s="21"/>
      <c r="Q746" s="22"/>
      <c r="R746" s="24"/>
      <c r="S746" s="24"/>
      <c r="T746" s="24"/>
      <c r="X746" s="45"/>
      <c r="Y746" s="45"/>
      <c r="AA746" s="45"/>
    </row>
    <row r="747">
      <c r="N747" s="20"/>
      <c r="O747" s="20"/>
      <c r="P747" s="21"/>
      <c r="Q747" s="22"/>
      <c r="R747" s="24"/>
      <c r="S747" s="24"/>
      <c r="T747" s="24"/>
      <c r="X747" s="45"/>
      <c r="Y747" s="45"/>
      <c r="AA747" s="45"/>
    </row>
    <row r="748">
      <c r="N748" s="20"/>
      <c r="O748" s="20"/>
      <c r="P748" s="21"/>
      <c r="Q748" s="22"/>
      <c r="R748" s="24"/>
      <c r="S748" s="24"/>
      <c r="T748" s="24"/>
      <c r="X748" s="45"/>
      <c r="Y748" s="45"/>
      <c r="AA748" s="45"/>
    </row>
    <row r="749">
      <c r="N749" s="20"/>
      <c r="O749" s="20"/>
      <c r="P749" s="21"/>
      <c r="Q749" s="22"/>
      <c r="R749" s="24"/>
      <c r="S749" s="24"/>
      <c r="T749" s="24"/>
      <c r="X749" s="45"/>
      <c r="Y749" s="45"/>
      <c r="AA749" s="45"/>
    </row>
    <row r="750">
      <c r="N750" s="20"/>
      <c r="O750" s="20"/>
      <c r="P750" s="21"/>
      <c r="Q750" s="22"/>
      <c r="R750" s="24"/>
      <c r="S750" s="24"/>
      <c r="T750" s="24"/>
      <c r="X750" s="45"/>
      <c r="Y750" s="45"/>
      <c r="AA750" s="45"/>
    </row>
    <row r="751">
      <c r="N751" s="20"/>
      <c r="O751" s="20"/>
      <c r="P751" s="21"/>
      <c r="Q751" s="22"/>
      <c r="R751" s="24"/>
      <c r="S751" s="24"/>
      <c r="T751" s="24"/>
      <c r="X751" s="45"/>
      <c r="Y751" s="45"/>
      <c r="AA751" s="45"/>
    </row>
    <row r="752">
      <c r="N752" s="20"/>
      <c r="O752" s="20"/>
      <c r="P752" s="21"/>
      <c r="Q752" s="22"/>
      <c r="R752" s="24"/>
      <c r="S752" s="24"/>
      <c r="T752" s="24"/>
      <c r="X752" s="45"/>
      <c r="Y752" s="45"/>
      <c r="AA752" s="45"/>
    </row>
    <row r="753">
      <c r="N753" s="20"/>
      <c r="O753" s="20"/>
      <c r="P753" s="21"/>
      <c r="Q753" s="22"/>
      <c r="R753" s="24"/>
      <c r="S753" s="24"/>
      <c r="T753" s="24"/>
      <c r="X753" s="45"/>
      <c r="Y753" s="45"/>
      <c r="AA753" s="45"/>
    </row>
    <row r="754">
      <c r="N754" s="20"/>
      <c r="O754" s="20"/>
      <c r="P754" s="21"/>
      <c r="Q754" s="22"/>
      <c r="R754" s="24"/>
      <c r="S754" s="24"/>
      <c r="T754" s="24"/>
      <c r="X754" s="45"/>
      <c r="Y754" s="45"/>
      <c r="AA754" s="45"/>
    </row>
    <row r="755">
      <c r="N755" s="20"/>
      <c r="O755" s="20"/>
      <c r="P755" s="21"/>
      <c r="Q755" s="22"/>
      <c r="R755" s="24"/>
      <c r="S755" s="24"/>
      <c r="T755" s="24"/>
      <c r="X755" s="45"/>
      <c r="Y755" s="45"/>
      <c r="AA755" s="45"/>
    </row>
    <row r="756">
      <c r="N756" s="20"/>
      <c r="O756" s="20"/>
      <c r="P756" s="21"/>
      <c r="Q756" s="22"/>
      <c r="R756" s="24"/>
      <c r="S756" s="24"/>
      <c r="T756" s="24"/>
      <c r="X756" s="45"/>
      <c r="Y756" s="45"/>
      <c r="AA756" s="45"/>
    </row>
    <row r="757">
      <c r="N757" s="20"/>
      <c r="O757" s="20"/>
      <c r="P757" s="21"/>
      <c r="Q757" s="22"/>
      <c r="R757" s="24"/>
      <c r="S757" s="24"/>
      <c r="T757" s="24"/>
      <c r="X757" s="45"/>
      <c r="Y757" s="45"/>
      <c r="AA757" s="45"/>
    </row>
    <row r="758">
      <c r="N758" s="20"/>
      <c r="O758" s="20"/>
      <c r="P758" s="21"/>
      <c r="Q758" s="22"/>
      <c r="R758" s="24"/>
      <c r="S758" s="24"/>
      <c r="T758" s="24"/>
      <c r="X758" s="45"/>
      <c r="Y758" s="45"/>
      <c r="AA758" s="45"/>
    </row>
    <row r="759">
      <c r="N759" s="20"/>
      <c r="O759" s="20"/>
      <c r="P759" s="21"/>
      <c r="Q759" s="22"/>
      <c r="R759" s="24"/>
      <c r="S759" s="24"/>
      <c r="T759" s="24"/>
      <c r="X759" s="45"/>
      <c r="Y759" s="45"/>
      <c r="AA759" s="45"/>
    </row>
    <row r="760">
      <c r="N760" s="20"/>
      <c r="O760" s="20"/>
      <c r="P760" s="21"/>
      <c r="Q760" s="22"/>
      <c r="R760" s="24"/>
      <c r="S760" s="24"/>
      <c r="T760" s="24"/>
      <c r="X760" s="45"/>
      <c r="Y760" s="45"/>
      <c r="AA760" s="45"/>
    </row>
    <row r="761">
      <c r="N761" s="20"/>
      <c r="O761" s="20"/>
      <c r="P761" s="21"/>
      <c r="Q761" s="22"/>
      <c r="R761" s="24"/>
      <c r="S761" s="24"/>
      <c r="T761" s="24"/>
      <c r="X761" s="45"/>
      <c r="Y761" s="45"/>
      <c r="AA761" s="45"/>
    </row>
    <row r="762">
      <c r="N762" s="20"/>
      <c r="O762" s="20"/>
      <c r="P762" s="21"/>
      <c r="Q762" s="22"/>
      <c r="R762" s="24"/>
      <c r="S762" s="24"/>
      <c r="T762" s="24"/>
      <c r="X762" s="45"/>
      <c r="Y762" s="45"/>
      <c r="AA762" s="45"/>
    </row>
    <row r="763">
      <c r="N763" s="20"/>
      <c r="O763" s="20"/>
      <c r="P763" s="21"/>
      <c r="Q763" s="22"/>
      <c r="R763" s="24"/>
      <c r="S763" s="24"/>
      <c r="T763" s="24"/>
      <c r="X763" s="45"/>
      <c r="Y763" s="45"/>
      <c r="AA763" s="45"/>
    </row>
    <row r="764">
      <c r="N764" s="20"/>
      <c r="O764" s="20"/>
      <c r="P764" s="21"/>
      <c r="Q764" s="22"/>
      <c r="R764" s="24"/>
      <c r="S764" s="24"/>
      <c r="T764" s="24"/>
      <c r="X764" s="45"/>
      <c r="Y764" s="45"/>
      <c r="AA764" s="45"/>
    </row>
    <row r="765">
      <c r="N765" s="20"/>
      <c r="O765" s="20"/>
      <c r="P765" s="21"/>
      <c r="Q765" s="22"/>
      <c r="R765" s="24"/>
      <c r="S765" s="24"/>
      <c r="T765" s="24"/>
      <c r="X765" s="45"/>
      <c r="Y765" s="45"/>
      <c r="AA765" s="45"/>
    </row>
    <row r="766">
      <c r="N766" s="20"/>
      <c r="O766" s="20"/>
      <c r="P766" s="21"/>
      <c r="Q766" s="22"/>
      <c r="R766" s="24"/>
      <c r="S766" s="24"/>
      <c r="T766" s="24"/>
      <c r="X766" s="45"/>
      <c r="Y766" s="45"/>
      <c r="AA766" s="45"/>
    </row>
    <row r="767">
      <c r="N767" s="20"/>
      <c r="O767" s="20"/>
      <c r="P767" s="21"/>
      <c r="Q767" s="22"/>
      <c r="R767" s="24"/>
      <c r="S767" s="24"/>
      <c r="T767" s="24"/>
      <c r="X767" s="45"/>
      <c r="Y767" s="45"/>
      <c r="AA767" s="45"/>
    </row>
    <row r="768">
      <c r="N768" s="20"/>
      <c r="O768" s="20"/>
      <c r="P768" s="21"/>
      <c r="Q768" s="22"/>
      <c r="R768" s="24"/>
      <c r="S768" s="24"/>
      <c r="T768" s="24"/>
      <c r="X768" s="45"/>
      <c r="Y768" s="45"/>
      <c r="AA768" s="45"/>
    </row>
    <row r="769">
      <c r="N769" s="20"/>
      <c r="O769" s="20"/>
      <c r="P769" s="21"/>
      <c r="Q769" s="22"/>
      <c r="R769" s="24"/>
      <c r="S769" s="24"/>
      <c r="T769" s="24"/>
      <c r="X769" s="45"/>
      <c r="Y769" s="45"/>
      <c r="AA769" s="45"/>
    </row>
    <row r="770">
      <c r="N770" s="20"/>
      <c r="O770" s="20"/>
      <c r="P770" s="21"/>
      <c r="Q770" s="22"/>
      <c r="R770" s="24"/>
      <c r="S770" s="24"/>
      <c r="T770" s="24"/>
      <c r="X770" s="45"/>
      <c r="Y770" s="45"/>
      <c r="AA770" s="45"/>
    </row>
    <row r="771">
      <c r="N771" s="20"/>
      <c r="O771" s="20"/>
      <c r="P771" s="21"/>
      <c r="Q771" s="22"/>
      <c r="R771" s="24"/>
      <c r="S771" s="24"/>
      <c r="T771" s="24"/>
      <c r="X771" s="45"/>
      <c r="Y771" s="45"/>
      <c r="AA771" s="45"/>
    </row>
    <row r="772">
      <c r="N772" s="20"/>
      <c r="O772" s="20"/>
      <c r="P772" s="21"/>
      <c r="Q772" s="22"/>
      <c r="R772" s="24"/>
      <c r="S772" s="24"/>
      <c r="T772" s="24"/>
      <c r="X772" s="45"/>
      <c r="Y772" s="45"/>
      <c r="AA772" s="45"/>
    </row>
    <row r="773">
      <c r="N773" s="20"/>
      <c r="O773" s="20"/>
      <c r="P773" s="21"/>
      <c r="Q773" s="22"/>
      <c r="R773" s="24"/>
      <c r="S773" s="24"/>
      <c r="T773" s="24"/>
      <c r="X773" s="45"/>
      <c r="Y773" s="45"/>
      <c r="AA773" s="45"/>
    </row>
    <row r="774">
      <c r="N774" s="20"/>
      <c r="O774" s="20"/>
      <c r="P774" s="21"/>
      <c r="Q774" s="22"/>
      <c r="R774" s="24"/>
      <c r="S774" s="24"/>
      <c r="T774" s="24"/>
      <c r="X774" s="45"/>
      <c r="Y774" s="45"/>
      <c r="AA774" s="45"/>
    </row>
    <row r="775">
      <c r="N775" s="20"/>
      <c r="O775" s="20"/>
      <c r="P775" s="21"/>
      <c r="Q775" s="22"/>
      <c r="R775" s="24"/>
      <c r="S775" s="24"/>
      <c r="T775" s="24"/>
      <c r="X775" s="45"/>
      <c r="Y775" s="45"/>
      <c r="AA775" s="45"/>
    </row>
    <row r="776">
      <c r="N776" s="20"/>
      <c r="O776" s="20"/>
      <c r="P776" s="21"/>
      <c r="Q776" s="22"/>
      <c r="R776" s="24"/>
      <c r="S776" s="24"/>
      <c r="T776" s="24"/>
      <c r="X776" s="45"/>
      <c r="Y776" s="45"/>
      <c r="AA776" s="45"/>
    </row>
    <row r="777">
      <c r="N777" s="20"/>
      <c r="O777" s="20"/>
      <c r="P777" s="21"/>
      <c r="Q777" s="22"/>
      <c r="R777" s="24"/>
      <c r="S777" s="24"/>
      <c r="T777" s="24"/>
      <c r="X777" s="45"/>
      <c r="Y777" s="45"/>
      <c r="AA777" s="45"/>
    </row>
    <row r="778">
      <c r="N778" s="20"/>
      <c r="O778" s="20"/>
      <c r="P778" s="21"/>
      <c r="Q778" s="22"/>
      <c r="R778" s="24"/>
      <c r="S778" s="24"/>
      <c r="T778" s="24"/>
      <c r="X778" s="45"/>
      <c r="Y778" s="45"/>
      <c r="AA778" s="45"/>
    </row>
    <row r="779">
      <c r="N779" s="20"/>
      <c r="O779" s="20"/>
      <c r="P779" s="21"/>
      <c r="Q779" s="22"/>
      <c r="R779" s="24"/>
      <c r="S779" s="24"/>
      <c r="T779" s="24"/>
      <c r="X779" s="45"/>
      <c r="Y779" s="45"/>
      <c r="AA779" s="45"/>
    </row>
    <row r="780">
      <c r="N780" s="20"/>
      <c r="O780" s="20"/>
      <c r="P780" s="21"/>
      <c r="Q780" s="22"/>
      <c r="R780" s="24"/>
      <c r="S780" s="24"/>
      <c r="T780" s="24"/>
      <c r="X780" s="45"/>
      <c r="Y780" s="45"/>
      <c r="AA780" s="45"/>
    </row>
    <row r="781">
      <c r="N781" s="20"/>
      <c r="O781" s="20"/>
      <c r="P781" s="21"/>
      <c r="Q781" s="22"/>
      <c r="R781" s="24"/>
      <c r="S781" s="24"/>
      <c r="T781" s="24"/>
      <c r="X781" s="45"/>
      <c r="Y781" s="45"/>
      <c r="AA781" s="45"/>
    </row>
    <row r="782">
      <c r="N782" s="20"/>
      <c r="O782" s="20"/>
      <c r="P782" s="21"/>
      <c r="Q782" s="22"/>
      <c r="R782" s="24"/>
      <c r="S782" s="24"/>
      <c r="T782" s="24"/>
      <c r="X782" s="45"/>
      <c r="Y782" s="45"/>
      <c r="AA782" s="45"/>
    </row>
    <row r="783">
      <c r="N783" s="20"/>
      <c r="O783" s="20"/>
      <c r="P783" s="21"/>
      <c r="Q783" s="22"/>
      <c r="R783" s="24"/>
      <c r="S783" s="24"/>
      <c r="T783" s="24"/>
      <c r="X783" s="45"/>
      <c r="Y783" s="45"/>
      <c r="AA783" s="45"/>
    </row>
    <row r="784">
      <c r="N784" s="20"/>
      <c r="O784" s="20"/>
      <c r="P784" s="21"/>
      <c r="Q784" s="22"/>
      <c r="R784" s="24"/>
      <c r="S784" s="24"/>
      <c r="T784" s="24"/>
      <c r="X784" s="45"/>
      <c r="Y784" s="45"/>
      <c r="AA784" s="45"/>
    </row>
    <row r="785">
      <c r="N785" s="20"/>
      <c r="O785" s="20"/>
      <c r="P785" s="21"/>
      <c r="Q785" s="22"/>
      <c r="R785" s="24"/>
      <c r="S785" s="24"/>
      <c r="T785" s="24"/>
      <c r="X785" s="45"/>
      <c r="Y785" s="45"/>
      <c r="AA785" s="45"/>
    </row>
    <row r="786">
      <c r="N786" s="20"/>
      <c r="O786" s="20"/>
      <c r="P786" s="21"/>
      <c r="Q786" s="22"/>
      <c r="R786" s="24"/>
      <c r="S786" s="24"/>
      <c r="T786" s="24"/>
      <c r="X786" s="45"/>
      <c r="Y786" s="45"/>
      <c r="AA786" s="45"/>
    </row>
    <row r="787">
      <c r="N787" s="20"/>
      <c r="O787" s="20"/>
      <c r="P787" s="21"/>
      <c r="Q787" s="22"/>
      <c r="R787" s="24"/>
      <c r="S787" s="24"/>
      <c r="T787" s="24"/>
      <c r="X787" s="45"/>
      <c r="Y787" s="45"/>
      <c r="AA787" s="45"/>
    </row>
    <row r="788">
      <c r="N788" s="20"/>
      <c r="O788" s="20"/>
      <c r="P788" s="21"/>
      <c r="Q788" s="22"/>
      <c r="R788" s="24"/>
      <c r="S788" s="24"/>
      <c r="T788" s="24"/>
      <c r="X788" s="45"/>
      <c r="Y788" s="45"/>
      <c r="AA788" s="45"/>
    </row>
    <row r="789">
      <c r="N789" s="20"/>
      <c r="O789" s="20"/>
      <c r="P789" s="21"/>
      <c r="Q789" s="22"/>
      <c r="R789" s="24"/>
      <c r="S789" s="24"/>
      <c r="T789" s="24"/>
      <c r="X789" s="45"/>
      <c r="Y789" s="45"/>
      <c r="AA789" s="45"/>
    </row>
    <row r="790">
      <c r="N790" s="20"/>
      <c r="O790" s="20"/>
      <c r="P790" s="21"/>
      <c r="Q790" s="22"/>
      <c r="R790" s="24"/>
      <c r="S790" s="24"/>
      <c r="T790" s="24"/>
      <c r="X790" s="45"/>
      <c r="Y790" s="45"/>
      <c r="AA790" s="45"/>
    </row>
    <row r="791">
      <c r="N791" s="20"/>
      <c r="O791" s="20"/>
      <c r="P791" s="21"/>
      <c r="Q791" s="22"/>
      <c r="R791" s="24"/>
      <c r="S791" s="24"/>
      <c r="T791" s="24"/>
      <c r="X791" s="45"/>
      <c r="Y791" s="45"/>
      <c r="AA791" s="45"/>
    </row>
    <row r="792">
      <c r="N792" s="20"/>
      <c r="O792" s="20"/>
      <c r="P792" s="21"/>
      <c r="Q792" s="22"/>
      <c r="R792" s="24"/>
      <c r="S792" s="24"/>
      <c r="T792" s="24"/>
      <c r="X792" s="45"/>
      <c r="Y792" s="45"/>
      <c r="AA792" s="45"/>
    </row>
    <row r="793">
      <c r="N793" s="20"/>
      <c r="O793" s="20"/>
      <c r="P793" s="21"/>
      <c r="Q793" s="22"/>
      <c r="R793" s="24"/>
      <c r="S793" s="24"/>
      <c r="T793" s="24"/>
      <c r="X793" s="45"/>
      <c r="Y793" s="45"/>
      <c r="AA793" s="45"/>
    </row>
    <row r="794">
      <c r="N794" s="20"/>
      <c r="O794" s="20"/>
      <c r="P794" s="21"/>
      <c r="Q794" s="22"/>
      <c r="R794" s="24"/>
      <c r="S794" s="24"/>
      <c r="T794" s="24"/>
      <c r="X794" s="45"/>
      <c r="Y794" s="45"/>
      <c r="AA794" s="45"/>
    </row>
    <row r="795">
      <c r="N795" s="20"/>
      <c r="O795" s="20"/>
      <c r="P795" s="21"/>
      <c r="Q795" s="22"/>
      <c r="R795" s="24"/>
      <c r="S795" s="24"/>
      <c r="T795" s="24"/>
      <c r="X795" s="45"/>
      <c r="Y795" s="45"/>
      <c r="AA795" s="45"/>
    </row>
    <row r="796">
      <c r="N796" s="20"/>
      <c r="O796" s="20"/>
      <c r="P796" s="21"/>
      <c r="Q796" s="22"/>
      <c r="R796" s="24"/>
      <c r="S796" s="24"/>
      <c r="T796" s="24"/>
      <c r="X796" s="45"/>
      <c r="Y796" s="45"/>
      <c r="AA796" s="45"/>
    </row>
    <row r="797">
      <c r="N797" s="20"/>
      <c r="O797" s="20"/>
      <c r="P797" s="21"/>
      <c r="Q797" s="22"/>
      <c r="R797" s="24"/>
      <c r="S797" s="24"/>
      <c r="T797" s="24"/>
      <c r="X797" s="45"/>
      <c r="Y797" s="45"/>
      <c r="AA797" s="45"/>
    </row>
    <row r="798">
      <c r="N798" s="20"/>
      <c r="O798" s="20"/>
      <c r="P798" s="21"/>
      <c r="Q798" s="22"/>
      <c r="R798" s="24"/>
      <c r="S798" s="24"/>
      <c r="T798" s="24"/>
      <c r="X798" s="45"/>
      <c r="Y798" s="45"/>
      <c r="AA798" s="45"/>
    </row>
    <row r="799">
      <c r="N799" s="20"/>
      <c r="O799" s="20"/>
      <c r="P799" s="21"/>
      <c r="Q799" s="22"/>
      <c r="R799" s="24"/>
      <c r="S799" s="24"/>
      <c r="T799" s="24"/>
      <c r="X799" s="45"/>
      <c r="Y799" s="45"/>
      <c r="AA799" s="45"/>
    </row>
    <row r="800">
      <c r="N800" s="20"/>
      <c r="O800" s="20"/>
      <c r="P800" s="21"/>
      <c r="Q800" s="22"/>
      <c r="R800" s="24"/>
      <c r="S800" s="24"/>
      <c r="T800" s="24"/>
      <c r="X800" s="45"/>
      <c r="Y800" s="45"/>
      <c r="AA800" s="45"/>
    </row>
    <row r="801">
      <c r="N801" s="20"/>
      <c r="O801" s="20"/>
      <c r="P801" s="21"/>
      <c r="Q801" s="22"/>
      <c r="R801" s="24"/>
      <c r="S801" s="24"/>
      <c r="T801" s="24"/>
      <c r="X801" s="45"/>
      <c r="Y801" s="45"/>
      <c r="AA801" s="45"/>
    </row>
    <row r="802">
      <c r="N802" s="20"/>
      <c r="O802" s="20"/>
      <c r="P802" s="21"/>
      <c r="Q802" s="22"/>
      <c r="R802" s="24"/>
      <c r="S802" s="24"/>
      <c r="T802" s="24"/>
      <c r="X802" s="45"/>
      <c r="Y802" s="45"/>
      <c r="AA802" s="45"/>
    </row>
    <row r="803">
      <c r="N803" s="20"/>
      <c r="O803" s="20"/>
      <c r="P803" s="21"/>
      <c r="Q803" s="22"/>
      <c r="R803" s="24"/>
      <c r="S803" s="24"/>
      <c r="T803" s="24"/>
      <c r="X803" s="45"/>
      <c r="Y803" s="45"/>
      <c r="AA803" s="45"/>
    </row>
    <row r="804">
      <c r="N804" s="20"/>
      <c r="O804" s="20"/>
      <c r="P804" s="21"/>
      <c r="Q804" s="22"/>
      <c r="R804" s="24"/>
      <c r="S804" s="24"/>
      <c r="T804" s="24"/>
      <c r="X804" s="45"/>
      <c r="Y804" s="45"/>
      <c r="AA804" s="45"/>
    </row>
    <row r="805">
      <c r="N805" s="20"/>
      <c r="O805" s="20"/>
      <c r="P805" s="21"/>
      <c r="Q805" s="22"/>
      <c r="R805" s="24"/>
      <c r="S805" s="24"/>
      <c r="T805" s="24"/>
      <c r="X805" s="45"/>
      <c r="Y805" s="45"/>
      <c r="AA805" s="45"/>
    </row>
    <row r="806">
      <c r="N806" s="20"/>
      <c r="O806" s="20"/>
      <c r="P806" s="21"/>
      <c r="Q806" s="22"/>
      <c r="R806" s="24"/>
      <c r="S806" s="24"/>
      <c r="T806" s="24"/>
      <c r="X806" s="45"/>
      <c r="Y806" s="45"/>
      <c r="AA806" s="45"/>
    </row>
    <row r="807">
      <c r="N807" s="20"/>
      <c r="O807" s="20"/>
      <c r="P807" s="21"/>
      <c r="Q807" s="22"/>
      <c r="R807" s="24"/>
      <c r="S807" s="24"/>
      <c r="T807" s="24"/>
      <c r="X807" s="45"/>
      <c r="Y807" s="45"/>
      <c r="AA807" s="45"/>
    </row>
    <row r="808">
      <c r="N808" s="20"/>
      <c r="O808" s="20"/>
      <c r="P808" s="21"/>
      <c r="Q808" s="22"/>
      <c r="R808" s="24"/>
      <c r="S808" s="24"/>
      <c r="T808" s="24"/>
      <c r="X808" s="45"/>
      <c r="Y808" s="45"/>
      <c r="AA808" s="45"/>
    </row>
    <row r="809">
      <c r="N809" s="20"/>
      <c r="O809" s="20"/>
      <c r="P809" s="21"/>
      <c r="Q809" s="22"/>
      <c r="R809" s="24"/>
      <c r="S809" s="24"/>
      <c r="T809" s="24"/>
      <c r="X809" s="45"/>
      <c r="Y809" s="45"/>
      <c r="AA809" s="45"/>
    </row>
    <row r="810">
      <c r="N810" s="20"/>
      <c r="O810" s="20"/>
      <c r="P810" s="21"/>
      <c r="Q810" s="22"/>
      <c r="R810" s="24"/>
      <c r="S810" s="24"/>
      <c r="T810" s="24"/>
      <c r="X810" s="45"/>
      <c r="Y810" s="45"/>
      <c r="AA810" s="45"/>
    </row>
    <row r="811">
      <c r="N811" s="20"/>
      <c r="O811" s="20"/>
      <c r="P811" s="21"/>
      <c r="Q811" s="22"/>
      <c r="R811" s="24"/>
      <c r="S811" s="24"/>
      <c r="T811" s="24"/>
      <c r="X811" s="45"/>
      <c r="Y811" s="45"/>
      <c r="AA811" s="45"/>
    </row>
    <row r="812">
      <c r="N812" s="20"/>
      <c r="O812" s="20"/>
      <c r="P812" s="21"/>
      <c r="Q812" s="22"/>
      <c r="R812" s="24"/>
      <c r="S812" s="24"/>
      <c r="T812" s="24"/>
      <c r="X812" s="45"/>
      <c r="Y812" s="45"/>
      <c r="AA812" s="45"/>
    </row>
    <row r="813">
      <c r="N813" s="20"/>
      <c r="O813" s="20"/>
      <c r="P813" s="21"/>
      <c r="Q813" s="22"/>
      <c r="R813" s="24"/>
      <c r="S813" s="24"/>
      <c r="T813" s="24"/>
      <c r="X813" s="45"/>
      <c r="Y813" s="45"/>
      <c r="AA813" s="45"/>
    </row>
    <row r="814">
      <c r="N814" s="20"/>
      <c r="O814" s="20"/>
      <c r="P814" s="21"/>
      <c r="Q814" s="22"/>
      <c r="R814" s="24"/>
      <c r="S814" s="24"/>
      <c r="T814" s="24"/>
      <c r="X814" s="45"/>
      <c r="Y814" s="45"/>
      <c r="AA814" s="45"/>
    </row>
    <row r="815">
      <c r="N815" s="20"/>
      <c r="O815" s="20"/>
      <c r="P815" s="21"/>
      <c r="Q815" s="22"/>
      <c r="R815" s="24"/>
      <c r="S815" s="24"/>
      <c r="T815" s="24"/>
      <c r="X815" s="45"/>
      <c r="Y815" s="45"/>
      <c r="AA815" s="45"/>
    </row>
    <row r="816">
      <c r="N816" s="20"/>
      <c r="O816" s="20"/>
      <c r="P816" s="21"/>
      <c r="Q816" s="22"/>
      <c r="R816" s="24"/>
      <c r="S816" s="24"/>
      <c r="T816" s="24"/>
      <c r="X816" s="45"/>
      <c r="Y816" s="45"/>
      <c r="AA816" s="45"/>
    </row>
    <row r="817">
      <c r="N817" s="20"/>
      <c r="O817" s="20"/>
      <c r="P817" s="21"/>
      <c r="Q817" s="22"/>
      <c r="R817" s="24"/>
      <c r="S817" s="24"/>
      <c r="T817" s="24"/>
      <c r="X817" s="45"/>
      <c r="Y817" s="45"/>
      <c r="AA817" s="45"/>
    </row>
    <row r="818">
      <c r="N818" s="20"/>
      <c r="O818" s="20"/>
      <c r="P818" s="21"/>
      <c r="Q818" s="22"/>
      <c r="R818" s="24"/>
      <c r="S818" s="24"/>
      <c r="T818" s="24"/>
      <c r="X818" s="45"/>
      <c r="Y818" s="45"/>
      <c r="AA818" s="45"/>
    </row>
    <row r="819">
      <c r="N819" s="20"/>
      <c r="O819" s="20"/>
      <c r="P819" s="21"/>
      <c r="Q819" s="22"/>
      <c r="R819" s="24"/>
      <c r="S819" s="24"/>
      <c r="T819" s="24"/>
      <c r="X819" s="45"/>
      <c r="Y819" s="45"/>
      <c r="AA819" s="45"/>
    </row>
    <row r="820">
      <c r="N820" s="20"/>
      <c r="O820" s="20"/>
      <c r="P820" s="21"/>
      <c r="Q820" s="22"/>
      <c r="R820" s="24"/>
      <c r="S820" s="24"/>
      <c r="T820" s="24"/>
      <c r="X820" s="45"/>
      <c r="Y820" s="45"/>
      <c r="AA820" s="45"/>
    </row>
    <row r="821">
      <c r="N821" s="20"/>
      <c r="O821" s="20"/>
      <c r="P821" s="21"/>
      <c r="Q821" s="22"/>
      <c r="R821" s="24"/>
      <c r="S821" s="24"/>
      <c r="T821" s="24"/>
      <c r="X821" s="45"/>
      <c r="Y821" s="45"/>
      <c r="AA821" s="45"/>
    </row>
    <row r="822">
      <c r="N822" s="20"/>
      <c r="O822" s="20"/>
      <c r="P822" s="21"/>
      <c r="Q822" s="22"/>
      <c r="R822" s="24"/>
      <c r="S822" s="24"/>
      <c r="T822" s="24"/>
      <c r="X822" s="45"/>
      <c r="Y822" s="45"/>
      <c r="AA822" s="45"/>
    </row>
    <row r="823">
      <c r="N823" s="20"/>
      <c r="O823" s="20"/>
      <c r="P823" s="21"/>
      <c r="Q823" s="22"/>
      <c r="R823" s="24"/>
      <c r="S823" s="24"/>
      <c r="T823" s="24"/>
      <c r="X823" s="45"/>
      <c r="Y823" s="45"/>
      <c r="AA823" s="45"/>
    </row>
    <row r="824">
      <c r="N824" s="20"/>
      <c r="O824" s="20"/>
      <c r="P824" s="21"/>
      <c r="Q824" s="22"/>
      <c r="R824" s="24"/>
      <c r="S824" s="24"/>
      <c r="T824" s="24"/>
      <c r="X824" s="45"/>
      <c r="Y824" s="45"/>
      <c r="AA824" s="45"/>
    </row>
    <row r="825">
      <c r="N825" s="20"/>
      <c r="O825" s="20"/>
      <c r="P825" s="21"/>
      <c r="Q825" s="22"/>
      <c r="R825" s="24"/>
      <c r="S825" s="24"/>
      <c r="T825" s="24"/>
      <c r="X825" s="45"/>
      <c r="Y825" s="45"/>
      <c r="AA825" s="45"/>
    </row>
    <row r="826">
      <c r="N826" s="20"/>
      <c r="O826" s="20"/>
      <c r="P826" s="21"/>
      <c r="Q826" s="22"/>
      <c r="R826" s="24"/>
      <c r="S826" s="24"/>
      <c r="T826" s="24"/>
      <c r="X826" s="45"/>
      <c r="Y826" s="45"/>
      <c r="AA826" s="45"/>
    </row>
    <row r="827">
      <c r="N827" s="20"/>
      <c r="O827" s="20"/>
      <c r="P827" s="21"/>
      <c r="Q827" s="22"/>
      <c r="R827" s="24"/>
      <c r="S827" s="24"/>
      <c r="T827" s="24"/>
      <c r="X827" s="45"/>
      <c r="Y827" s="45"/>
      <c r="AA827" s="45"/>
    </row>
    <row r="828">
      <c r="N828" s="20"/>
      <c r="O828" s="20"/>
      <c r="P828" s="21"/>
      <c r="Q828" s="22"/>
      <c r="R828" s="24"/>
      <c r="S828" s="24"/>
      <c r="T828" s="24"/>
      <c r="X828" s="45"/>
      <c r="Y828" s="45"/>
      <c r="AA828" s="45"/>
    </row>
    <row r="829">
      <c r="N829" s="20"/>
      <c r="O829" s="20"/>
      <c r="P829" s="21"/>
      <c r="Q829" s="22"/>
      <c r="R829" s="24"/>
      <c r="S829" s="24"/>
      <c r="T829" s="24"/>
      <c r="X829" s="45"/>
      <c r="Y829" s="45"/>
      <c r="AA829" s="45"/>
    </row>
    <row r="830">
      <c r="N830" s="20"/>
      <c r="O830" s="20"/>
      <c r="P830" s="21"/>
      <c r="Q830" s="22"/>
      <c r="R830" s="24"/>
      <c r="S830" s="24"/>
      <c r="T830" s="24"/>
      <c r="X830" s="45"/>
      <c r="Y830" s="45"/>
      <c r="AA830" s="45"/>
    </row>
    <row r="831">
      <c r="N831" s="20"/>
      <c r="O831" s="20"/>
      <c r="P831" s="21"/>
      <c r="Q831" s="22"/>
      <c r="R831" s="24"/>
      <c r="S831" s="24"/>
      <c r="T831" s="24"/>
      <c r="X831" s="45"/>
      <c r="Y831" s="45"/>
      <c r="AA831" s="45"/>
    </row>
    <row r="832">
      <c r="N832" s="20"/>
      <c r="O832" s="20"/>
      <c r="P832" s="21"/>
      <c r="Q832" s="22"/>
      <c r="R832" s="24"/>
      <c r="S832" s="24"/>
      <c r="T832" s="24"/>
      <c r="X832" s="45"/>
      <c r="Y832" s="45"/>
      <c r="AA832" s="45"/>
    </row>
    <row r="833">
      <c r="N833" s="20"/>
      <c r="O833" s="20"/>
      <c r="P833" s="21"/>
      <c r="Q833" s="22"/>
      <c r="R833" s="24"/>
      <c r="S833" s="24"/>
      <c r="T833" s="24"/>
      <c r="X833" s="45"/>
      <c r="Y833" s="45"/>
      <c r="AA833" s="45"/>
    </row>
    <row r="834">
      <c r="N834" s="20"/>
      <c r="O834" s="20"/>
      <c r="P834" s="21"/>
      <c r="Q834" s="22"/>
      <c r="R834" s="24"/>
      <c r="S834" s="24"/>
      <c r="T834" s="24"/>
      <c r="X834" s="45"/>
      <c r="Y834" s="45"/>
      <c r="AA834" s="45"/>
    </row>
    <row r="835">
      <c r="N835" s="20"/>
      <c r="O835" s="20"/>
      <c r="P835" s="21"/>
      <c r="Q835" s="22"/>
      <c r="R835" s="24"/>
      <c r="S835" s="24"/>
      <c r="T835" s="24"/>
      <c r="X835" s="45"/>
      <c r="Y835" s="45"/>
      <c r="AA835" s="45"/>
    </row>
    <row r="836">
      <c r="N836" s="20"/>
      <c r="O836" s="20"/>
      <c r="P836" s="21"/>
      <c r="Q836" s="22"/>
      <c r="R836" s="24"/>
      <c r="S836" s="24"/>
      <c r="T836" s="24"/>
      <c r="X836" s="45"/>
      <c r="Y836" s="45"/>
      <c r="AA836" s="45"/>
    </row>
    <row r="837">
      <c r="N837" s="20"/>
      <c r="O837" s="20"/>
      <c r="P837" s="21"/>
      <c r="Q837" s="22"/>
      <c r="R837" s="24"/>
      <c r="S837" s="24"/>
      <c r="T837" s="24"/>
      <c r="X837" s="45"/>
      <c r="Y837" s="45"/>
      <c r="AA837" s="45"/>
    </row>
    <row r="838">
      <c r="N838" s="20"/>
      <c r="O838" s="20"/>
      <c r="P838" s="21"/>
      <c r="Q838" s="22"/>
      <c r="R838" s="24"/>
      <c r="S838" s="24"/>
      <c r="T838" s="24"/>
      <c r="X838" s="45"/>
      <c r="Y838" s="45"/>
      <c r="AA838" s="45"/>
    </row>
    <row r="839">
      <c r="N839" s="20"/>
      <c r="O839" s="20"/>
      <c r="P839" s="21"/>
      <c r="Q839" s="22"/>
      <c r="R839" s="24"/>
      <c r="S839" s="24"/>
      <c r="T839" s="24"/>
      <c r="X839" s="45"/>
      <c r="Y839" s="45"/>
      <c r="AA839" s="45"/>
    </row>
    <row r="840">
      <c r="N840" s="20"/>
      <c r="O840" s="20"/>
      <c r="P840" s="21"/>
      <c r="Q840" s="22"/>
      <c r="R840" s="24"/>
      <c r="S840" s="24"/>
      <c r="T840" s="24"/>
      <c r="X840" s="45"/>
      <c r="Y840" s="45"/>
      <c r="AA840" s="45"/>
    </row>
    <row r="841">
      <c r="N841" s="20"/>
      <c r="O841" s="20"/>
      <c r="P841" s="21"/>
      <c r="Q841" s="22"/>
      <c r="R841" s="24"/>
      <c r="S841" s="24"/>
      <c r="T841" s="24"/>
      <c r="X841" s="45"/>
      <c r="Y841" s="45"/>
      <c r="AA841" s="45"/>
    </row>
    <row r="842">
      <c r="N842" s="20"/>
      <c r="O842" s="20"/>
      <c r="P842" s="21"/>
      <c r="Q842" s="22"/>
      <c r="R842" s="24"/>
      <c r="S842" s="24"/>
      <c r="T842" s="24"/>
      <c r="X842" s="45"/>
      <c r="Y842" s="45"/>
      <c r="AA842" s="45"/>
    </row>
    <row r="843">
      <c r="N843" s="20"/>
      <c r="O843" s="20"/>
      <c r="P843" s="21"/>
      <c r="Q843" s="22"/>
      <c r="R843" s="24"/>
      <c r="S843" s="24"/>
      <c r="T843" s="24"/>
      <c r="X843" s="45"/>
      <c r="Y843" s="45"/>
      <c r="AA843" s="45"/>
    </row>
    <row r="844">
      <c r="N844" s="20"/>
      <c r="O844" s="20"/>
      <c r="P844" s="21"/>
      <c r="Q844" s="22"/>
      <c r="R844" s="24"/>
      <c r="S844" s="24"/>
      <c r="T844" s="24"/>
      <c r="X844" s="45"/>
      <c r="Y844" s="45"/>
      <c r="AA844" s="45"/>
    </row>
    <row r="845">
      <c r="N845" s="20"/>
      <c r="O845" s="20"/>
      <c r="P845" s="21"/>
      <c r="Q845" s="22"/>
      <c r="R845" s="24"/>
      <c r="S845" s="24"/>
      <c r="T845" s="24"/>
      <c r="X845" s="45"/>
      <c r="Y845" s="45"/>
      <c r="AA845" s="45"/>
    </row>
    <row r="846">
      <c r="N846" s="20"/>
      <c r="O846" s="20"/>
      <c r="P846" s="21"/>
      <c r="Q846" s="22"/>
      <c r="R846" s="24"/>
      <c r="S846" s="24"/>
      <c r="T846" s="24"/>
      <c r="X846" s="45"/>
      <c r="Y846" s="45"/>
      <c r="AA846" s="45"/>
    </row>
    <row r="847">
      <c r="N847" s="20"/>
      <c r="O847" s="20"/>
      <c r="P847" s="21"/>
      <c r="Q847" s="22"/>
      <c r="R847" s="24"/>
      <c r="S847" s="24"/>
      <c r="T847" s="24"/>
      <c r="X847" s="45"/>
      <c r="Y847" s="45"/>
      <c r="AA847" s="45"/>
    </row>
    <row r="848">
      <c r="N848" s="20"/>
      <c r="O848" s="20"/>
      <c r="P848" s="21"/>
      <c r="Q848" s="22"/>
      <c r="R848" s="24"/>
      <c r="S848" s="24"/>
      <c r="T848" s="24"/>
      <c r="X848" s="45"/>
      <c r="Y848" s="45"/>
      <c r="AA848" s="45"/>
    </row>
    <row r="849">
      <c r="N849" s="20"/>
      <c r="O849" s="20"/>
      <c r="P849" s="21"/>
      <c r="Q849" s="22"/>
      <c r="R849" s="24"/>
      <c r="S849" s="24"/>
      <c r="T849" s="24"/>
      <c r="X849" s="45"/>
      <c r="Y849" s="45"/>
      <c r="AA849" s="45"/>
    </row>
    <row r="850">
      <c r="N850" s="20"/>
      <c r="O850" s="20"/>
      <c r="P850" s="21"/>
      <c r="Q850" s="22"/>
      <c r="R850" s="24"/>
      <c r="S850" s="24"/>
      <c r="T850" s="24"/>
      <c r="X850" s="45"/>
      <c r="Y850" s="45"/>
      <c r="AA850" s="45"/>
    </row>
    <row r="851">
      <c r="N851" s="20"/>
      <c r="O851" s="20"/>
      <c r="P851" s="21"/>
      <c r="Q851" s="22"/>
      <c r="R851" s="24"/>
      <c r="S851" s="24"/>
      <c r="T851" s="24"/>
      <c r="X851" s="45"/>
      <c r="Y851" s="45"/>
      <c r="AA851" s="45"/>
    </row>
    <row r="852">
      <c r="N852" s="20"/>
      <c r="O852" s="20"/>
      <c r="P852" s="21"/>
      <c r="Q852" s="22"/>
      <c r="R852" s="24"/>
      <c r="S852" s="24"/>
      <c r="T852" s="24"/>
      <c r="X852" s="45"/>
      <c r="Y852" s="45"/>
      <c r="AA852" s="45"/>
    </row>
    <row r="853">
      <c r="N853" s="20"/>
      <c r="O853" s="20"/>
      <c r="P853" s="21"/>
      <c r="Q853" s="22"/>
      <c r="R853" s="24"/>
      <c r="S853" s="24"/>
      <c r="T853" s="24"/>
      <c r="X853" s="45"/>
      <c r="Y853" s="45"/>
      <c r="AA853" s="45"/>
    </row>
    <row r="854">
      <c r="N854" s="20"/>
      <c r="O854" s="20"/>
      <c r="P854" s="21"/>
      <c r="Q854" s="22"/>
      <c r="R854" s="24"/>
      <c r="S854" s="24"/>
      <c r="T854" s="24"/>
      <c r="X854" s="45"/>
      <c r="Y854" s="45"/>
      <c r="AA854" s="45"/>
    </row>
    <row r="855">
      <c r="N855" s="20"/>
      <c r="O855" s="20"/>
      <c r="P855" s="21"/>
      <c r="Q855" s="22"/>
      <c r="R855" s="24"/>
      <c r="S855" s="24"/>
      <c r="T855" s="24"/>
      <c r="X855" s="45"/>
      <c r="Y855" s="45"/>
      <c r="AA855" s="45"/>
    </row>
    <row r="856">
      <c r="N856" s="20"/>
      <c r="O856" s="20"/>
      <c r="P856" s="21"/>
      <c r="Q856" s="22"/>
      <c r="R856" s="24"/>
      <c r="S856" s="24"/>
      <c r="T856" s="24"/>
      <c r="X856" s="45"/>
      <c r="Y856" s="45"/>
      <c r="AA856" s="45"/>
    </row>
    <row r="857">
      <c r="N857" s="20"/>
      <c r="O857" s="20"/>
      <c r="P857" s="21"/>
      <c r="Q857" s="22"/>
      <c r="R857" s="24"/>
      <c r="S857" s="24"/>
      <c r="T857" s="24"/>
      <c r="X857" s="45"/>
      <c r="Y857" s="45"/>
      <c r="AA857" s="45"/>
    </row>
    <row r="858">
      <c r="N858" s="20"/>
      <c r="O858" s="20"/>
      <c r="P858" s="21"/>
      <c r="Q858" s="22"/>
      <c r="R858" s="24"/>
      <c r="S858" s="24"/>
      <c r="T858" s="24"/>
      <c r="X858" s="45"/>
      <c r="Y858" s="45"/>
      <c r="AA858" s="45"/>
    </row>
    <row r="859">
      <c r="N859" s="20"/>
      <c r="O859" s="20"/>
      <c r="P859" s="21"/>
      <c r="Q859" s="22"/>
      <c r="R859" s="24"/>
      <c r="S859" s="24"/>
      <c r="T859" s="24"/>
      <c r="X859" s="45"/>
      <c r="Y859" s="45"/>
      <c r="AA859" s="45"/>
    </row>
    <row r="860">
      <c r="N860" s="20"/>
      <c r="O860" s="20"/>
      <c r="P860" s="21"/>
      <c r="Q860" s="22"/>
      <c r="R860" s="24"/>
      <c r="S860" s="24"/>
      <c r="T860" s="24"/>
      <c r="X860" s="45"/>
      <c r="Y860" s="45"/>
      <c r="AA860" s="45"/>
    </row>
    <row r="861">
      <c r="N861" s="20"/>
      <c r="O861" s="20"/>
      <c r="P861" s="21"/>
      <c r="Q861" s="22"/>
      <c r="R861" s="24"/>
      <c r="S861" s="24"/>
      <c r="T861" s="24"/>
      <c r="X861" s="45"/>
      <c r="Y861" s="45"/>
      <c r="AA861" s="45"/>
    </row>
    <row r="862">
      <c r="N862" s="20"/>
      <c r="O862" s="20"/>
      <c r="P862" s="21"/>
      <c r="Q862" s="22"/>
      <c r="R862" s="24"/>
      <c r="S862" s="24"/>
      <c r="T862" s="24"/>
      <c r="X862" s="45"/>
      <c r="Y862" s="45"/>
      <c r="AA862" s="45"/>
    </row>
    <row r="863">
      <c r="N863" s="20"/>
      <c r="O863" s="20"/>
      <c r="P863" s="21"/>
      <c r="Q863" s="22"/>
      <c r="R863" s="24"/>
      <c r="S863" s="24"/>
      <c r="T863" s="24"/>
      <c r="X863" s="45"/>
      <c r="Y863" s="45"/>
      <c r="AA863" s="45"/>
    </row>
    <row r="864">
      <c r="N864" s="20"/>
      <c r="O864" s="20"/>
      <c r="P864" s="21"/>
      <c r="Q864" s="22"/>
      <c r="R864" s="24"/>
      <c r="S864" s="24"/>
      <c r="T864" s="24"/>
      <c r="X864" s="45"/>
      <c r="Y864" s="45"/>
      <c r="AA864" s="45"/>
    </row>
    <row r="865">
      <c r="N865" s="20"/>
      <c r="O865" s="20"/>
      <c r="P865" s="21"/>
      <c r="Q865" s="22"/>
      <c r="R865" s="24"/>
      <c r="S865" s="24"/>
      <c r="T865" s="24"/>
      <c r="X865" s="45"/>
      <c r="Y865" s="45"/>
      <c r="AA865" s="45"/>
    </row>
    <row r="866">
      <c r="N866" s="20"/>
      <c r="O866" s="20"/>
      <c r="P866" s="21"/>
      <c r="Q866" s="22"/>
      <c r="R866" s="24"/>
      <c r="S866" s="24"/>
      <c r="T866" s="24"/>
      <c r="X866" s="45"/>
      <c r="Y866" s="45"/>
      <c r="AA866" s="45"/>
    </row>
    <row r="867">
      <c r="N867" s="20"/>
      <c r="O867" s="20"/>
      <c r="P867" s="21"/>
      <c r="Q867" s="22"/>
      <c r="R867" s="24"/>
      <c r="S867" s="24"/>
      <c r="T867" s="24"/>
      <c r="X867" s="45"/>
      <c r="Y867" s="45"/>
      <c r="AA867" s="45"/>
    </row>
    <row r="868">
      <c r="N868" s="20"/>
      <c r="O868" s="20"/>
      <c r="P868" s="21"/>
      <c r="Q868" s="22"/>
      <c r="R868" s="24"/>
      <c r="S868" s="24"/>
      <c r="T868" s="24"/>
      <c r="X868" s="45"/>
      <c r="Y868" s="45"/>
      <c r="AA868" s="45"/>
    </row>
    <row r="869">
      <c r="N869" s="20"/>
      <c r="O869" s="20"/>
      <c r="P869" s="21"/>
      <c r="Q869" s="22"/>
      <c r="R869" s="24"/>
      <c r="S869" s="24"/>
      <c r="T869" s="24"/>
      <c r="X869" s="45"/>
      <c r="Y869" s="45"/>
      <c r="AA869" s="45"/>
    </row>
    <row r="870">
      <c r="N870" s="20"/>
      <c r="O870" s="20"/>
      <c r="P870" s="21"/>
      <c r="Q870" s="22"/>
      <c r="R870" s="24"/>
      <c r="S870" s="24"/>
      <c r="T870" s="24"/>
      <c r="X870" s="45"/>
      <c r="Y870" s="45"/>
      <c r="AA870" s="45"/>
    </row>
    <row r="871">
      <c r="N871" s="20"/>
      <c r="O871" s="20"/>
      <c r="P871" s="21"/>
      <c r="Q871" s="22"/>
      <c r="R871" s="24"/>
      <c r="S871" s="24"/>
      <c r="T871" s="24"/>
      <c r="X871" s="45"/>
      <c r="Y871" s="45"/>
      <c r="AA871" s="45"/>
    </row>
    <row r="872">
      <c r="N872" s="20"/>
      <c r="O872" s="20"/>
      <c r="P872" s="21"/>
      <c r="Q872" s="22"/>
      <c r="R872" s="24"/>
      <c r="S872" s="24"/>
      <c r="T872" s="24"/>
      <c r="X872" s="45"/>
      <c r="Y872" s="45"/>
      <c r="AA872" s="45"/>
    </row>
    <row r="873">
      <c r="N873" s="20"/>
      <c r="O873" s="20"/>
      <c r="P873" s="21"/>
      <c r="Q873" s="22"/>
      <c r="R873" s="24"/>
      <c r="S873" s="24"/>
      <c r="T873" s="24"/>
      <c r="X873" s="45"/>
      <c r="Y873" s="45"/>
      <c r="AA873" s="45"/>
    </row>
    <row r="874">
      <c r="N874" s="20"/>
      <c r="O874" s="20"/>
      <c r="P874" s="21"/>
      <c r="Q874" s="22"/>
      <c r="R874" s="24"/>
      <c r="S874" s="24"/>
      <c r="T874" s="24"/>
      <c r="X874" s="45"/>
      <c r="Y874" s="45"/>
      <c r="AA874" s="45"/>
    </row>
    <row r="875">
      <c r="N875" s="20"/>
      <c r="O875" s="20"/>
      <c r="P875" s="21"/>
      <c r="Q875" s="22"/>
      <c r="R875" s="24"/>
      <c r="S875" s="24"/>
      <c r="T875" s="24"/>
      <c r="X875" s="45"/>
      <c r="Y875" s="45"/>
      <c r="AA875" s="45"/>
    </row>
    <row r="876">
      <c r="N876" s="20"/>
      <c r="O876" s="20"/>
      <c r="P876" s="21"/>
      <c r="Q876" s="22"/>
      <c r="R876" s="24"/>
      <c r="S876" s="24"/>
      <c r="T876" s="24"/>
      <c r="X876" s="45"/>
      <c r="Y876" s="45"/>
      <c r="AA876" s="45"/>
    </row>
    <row r="877">
      <c r="N877" s="20"/>
      <c r="O877" s="20"/>
      <c r="P877" s="21"/>
      <c r="Q877" s="22"/>
      <c r="R877" s="24"/>
      <c r="S877" s="24"/>
      <c r="T877" s="24"/>
      <c r="X877" s="45"/>
      <c r="Y877" s="45"/>
      <c r="AA877" s="45"/>
    </row>
    <row r="878">
      <c r="N878" s="20"/>
      <c r="O878" s="20"/>
      <c r="P878" s="21"/>
      <c r="Q878" s="22"/>
      <c r="R878" s="24"/>
      <c r="S878" s="24"/>
      <c r="T878" s="24"/>
      <c r="X878" s="45"/>
      <c r="Y878" s="45"/>
      <c r="AA878" s="45"/>
    </row>
    <row r="879">
      <c r="N879" s="20"/>
      <c r="O879" s="20"/>
      <c r="P879" s="21"/>
      <c r="Q879" s="22"/>
      <c r="R879" s="24"/>
      <c r="S879" s="24"/>
      <c r="T879" s="24"/>
      <c r="X879" s="45"/>
      <c r="Y879" s="45"/>
      <c r="AA879" s="45"/>
    </row>
    <row r="880">
      <c r="N880" s="20"/>
      <c r="O880" s="20"/>
      <c r="P880" s="21"/>
      <c r="Q880" s="22"/>
      <c r="R880" s="24"/>
      <c r="S880" s="24"/>
      <c r="T880" s="24"/>
      <c r="X880" s="45"/>
      <c r="Y880" s="45"/>
      <c r="AA880" s="45"/>
    </row>
    <row r="881">
      <c r="N881" s="20"/>
      <c r="O881" s="20"/>
      <c r="P881" s="21"/>
      <c r="Q881" s="22"/>
      <c r="R881" s="24"/>
      <c r="S881" s="24"/>
      <c r="T881" s="24"/>
      <c r="X881" s="45"/>
      <c r="Y881" s="45"/>
      <c r="AA881" s="45"/>
    </row>
    <row r="882">
      <c r="N882" s="20"/>
      <c r="O882" s="20"/>
      <c r="P882" s="21"/>
      <c r="Q882" s="22"/>
      <c r="R882" s="24"/>
      <c r="S882" s="24"/>
      <c r="T882" s="24"/>
      <c r="X882" s="45"/>
      <c r="Y882" s="45"/>
      <c r="AA882" s="45"/>
    </row>
    <row r="883">
      <c r="N883" s="20"/>
      <c r="O883" s="20"/>
      <c r="P883" s="21"/>
      <c r="Q883" s="22"/>
      <c r="R883" s="24"/>
      <c r="S883" s="24"/>
      <c r="T883" s="24"/>
      <c r="X883" s="45"/>
      <c r="Y883" s="45"/>
      <c r="AA883" s="45"/>
    </row>
    <row r="884">
      <c r="N884" s="20"/>
      <c r="O884" s="20"/>
      <c r="P884" s="21"/>
      <c r="Q884" s="22"/>
      <c r="R884" s="24"/>
      <c r="S884" s="24"/>
      <c r="T884" s="24"/>
      <c r="X884" s="45"/>
      <c r="Y884" s="45"/>
      <c r="AA884" s="45"/>
    </row>
    <row r="885">
      <c r="N885" s="20"/>
      <c r="O885" s="20"/>
      <c r="P885" s="21"/>
      <c r="Q885" s="22"/>
      <c r="R885" s="24"/>
      <c r="S885" s="24"/>
      <c r="T885" s="24"/>
      <c r="X885" s="45"/>
      <c r="Y885" s="45"/>
      <c r="AA885" s="45"/>
    </row>
    <row r="886">
      <c r="N886" s="20"/>
      <c r="O886" s="20"/>
      <c r="P886" s="21"/>
      <c r="Q886" s="22"/>
      <c r="R886" s="24"/>
      <c r="S886" s="24"/>
      <c r="T886" s="24"/>
      <c r="X886" s="45"/>
      <c r="Y886" s="45"/>
      <c r="AA886" s="45"/>
    </row>
    <row r="887">
      <c r="N887" s="20"/>
      <c r="O887" s="20"/>
      <c r="P887" s="21"/>
      <c r="Q887" s="22"/>
      <c r="R887" s="24"/>
      <c r="S887" s="24"/>
      <c r="T887" s="24"/>
      <c r="X887" s="45"/>
      <c r="Y887" s="45"/>
      <c r="AA887" s="45"/>
    </row>
    <row r="888">
      <c r="N888" s="20"/>
      <c r="O888" s="20"/>
      <c r="P888" s="21"/>
      <c r="Q888" s="22"/>
      <c r="R888" s="24"/>
      <c r="S888" s="24"/>
      <c r="T888" s="24"/>
      <c r="X888" s="45"/>
      <c r="Y888" s="45"/>
      <c r="AA888" s="45"/>
    </row>
    <row r="889">
      <c r="N889" s="20"/>
      <c r="O889" s="20"/>
      <c r="P889" s="21"/>
      <c r="Q889" s="22"/>
      <c r="R889" s="24"/>
      <c r="S889" s="24"/>
      <c r="T889" s="24"/>
      <c r="X889" s="45"/>
      <c r="Y889" s="45"/>
      <c r="AA889" s="45"/>
    </row>
    <row r="890">
      <c r="N890" s="20"/>
      <c r="O890" s="20"/>
      <c r="P890" s="21"/>
      <c r="Q890" s="22"/>
      <c r="R890" s="24"/>
      <c r="S890" s="24"/>
      <c r="T890" s="24"/>
      <c r="X890" s="45"/>
      <c r="Y890" s="45"/>
      <c r="AA890" s="45"/>
    </row>
    <row r="891">
      <c r="N891" s="20"/>
      <c r="O891" s="20"/>
      <c r="P891" s="21"/>
      <c r="Q891" s="22"/>
      <c r="R891" s="24"/>
      <c r="S891" s="24"/>
      <c r="T891" s="24"/>
      <c r="X891" s="45"/>
      <c r="Y891" s="45"/>
      <c r="AA891" s="45"/>
    </row>
    <row r="892">
      <c r="N892" s="20"/>
      <c r="O892" s="20"/>
      <c r="P892" s="21"/>
      <c r="Q892" s="22"/>
      <c r="R892" s="24"/>
      <c r="S892" s="24"/>
      <c r="T892" s="24"/>
      <c r="X892" s="45"/>
      <c r="Y892" s="45"/>
      <c r="AA892" s="45"/>
    </row>
    <row r="893">
      <c r="N893" s="20"/>
      <c r="O893" s="20"/>
      <c r="P893" s="21"/>
      <c r="Q893" s="22"/>
      <c r="R893" s="24"/>
      <c r="S893" s="24"/>
      <c r="T893" s="24"/>
      <c r="X893" s="45"/>
      <c r="Y893" s="45"/>
      <c r="AA893" s="45"/>
    </row>
    <row r="894">
      <c r="N894" s="20"/>
      <c r="O894" s="20"/>
      <c r="P894" s="21"/>
      <c r="Q894" s="22"/>
      <c r="R894" s="24"/>
      <c r="S894" s="24"/>
      <c r="T894" s="24"/>
      <c r="X894" s="45"/>
      <c r="Y894" s="45"/>
      <c r="AA894" s="45"/>
    </row>
    <row r="895">
      <c r="N895" s="20"/>
      <c r="O895" s="20"/>
      <c r="P895" s="21"/>
      <c r="Q895" s="22"/>
      <c r="R895" s="24"/>
      <c r="S895" s="24"/>
      <c r="T895" s="24"/>
      <c r="X895" s="45"/>
      <c r="Y895" s="45"/>
      <c r="AA895" s="45"/>
    </row>
    <row r="896">
      <c r="N896" s="20"/>
      <c r="O896" s="20"/>
      <c r="P896" s="21"/>
      <c r="Q896" s="22"/>
      <c r="R896" s="24"/>
      <c r="S896" s="24"/>
      <c r="T896" s="24"/>
      <c r="X896" s="45"/>
      <c r="Y896" s="45"/>
      <c r="AA896" s="45"/>
    </row>
    <row r="897">
      <c r="N897" s="20"/>
      <c r="O897" s="20"/>
      <c r="P897" s="21"/>
      <c r="Q897" s="22"/>
      <c r="R897" s="24"/>
      <c r="S897" s="24"/>
      <c r="T897" s="24"/>
      <c r="X897" s="45"/>
      <c r="Y897" s="45"/>
      <c r="AA897" s="45"/>
    </row>
    <row r="898">
      <c r="N898" s="20"/>
      <c r="O898" s="20"/>
      <c r="P898" s="21"/>
      <c r="Q898" s="22"/>
      <c r="R898" s="24"/>
      <c r="S898" s="24"/>
      <c r="T898" s="24"/>
      <c r="X898" s="45"/>
      <c r="Y898" s="45"/>
      <c r="AA898" s="45"/>
    </row>
    <row r="899">
      <c r="N899" s="20"/>
      <c r="O899" s="20"/>
      <c r="P899" s="21"/>
      <c r="Q899" s="22"/>
      <c r="R899" s="24"/>
      <c r="S899" s="24"/>
      <c r="T899" s="24"/>
      <c r="X899" s="45"/>
      <c r="Y899" s="45"/>
      <c r="AA899" s="45"/>
    </row>
    <row r="900">
      <c r="N900" s="20"/>
      <c r="O900" s="20"/>
      <c r="P900" s="21"/>
      <c r="Q900" s="22"/>
      <c r="R900" s="24"/>
      <c r="S900" s="24"/>
      <c r="T900" s="24"/>
      <c r="X900" s="45"/>
      <c r="Y900" s="45"/>
      <c r="AA900" s="45"/>
    </row>
    <row r="901">
      <c r="N901" s="20"/>
      <c r="O901" s="20"/>
      <c r="P901" s="21"/>
      <c r="Q901" s="22"/>
      <c r="R901" s="24"/>
      <c r="S901" s="24"/>
      <c r="T901" s="24"/>
      <c r="X901" s="45"/>
      <c r="Y901" s="45"/>
      <c r="AA901" s="45"/>
    </row>
    <row r="902">
      <c r="N902" s="20"/>
      <c r="O902" s="20"/>
      <c r="P902" s="21"/>
      <c r="Q902" s="22"/>
      <c r="R902" s="24"/>
      <c r="S902" s="24"/>
      <c r="T902" s="24"/>
      <c r="X902" s="45"/>
      <c r="Y902" s="45"/>
      <c r="AA902" s="45"/>
    </row>
    <row r="903">
      <c r="N903" s="20"/>
      <c r="O903" s="20"/>
      <c r="P903" s="21"/>
      <c r="Q903" s="22"/>
      <c r="R903" s="24"/>
      <c r="S903" s="24"/>
      <c r="T903" s="24"/>
      <c r="X903" s="45"/>
      <c r="Y903" s="45"/>
      <c r="AA903" s="45"/>
    </row>
    <row r="904">
      <c r="N904" s="20"/>
      <c r="O904" s="20"/>
      <c r="P904" s="21"/>
      <c r="Q904" s="22"/>
      <c r="R904" s="24"/>
      <c r="S904" s="24"/>
      <c r="T904" s="24"/>
      <c r="X904" s="45"/>
      <c r="Y904" s="45"/>
      <c r="AA904" s="45"/>
    </row>
    <row r="905">
      <c r="N905" s="20"/>
      <c r="O905" s="20"/>
      <c r="P905" s="21"/>
      <c r="Q905" s="22"/>
      <c r="R905" s="24"/>
      <c r="S905" s="24"/>
      <c r="T905" s="24"/>
      <c r="X905" s="45"/>
      <c r="Y905" s="45"/>
      <c r="AA905" s="45"/>
    </row>
    <row r="906">
      <c r="N906" s="20"/>
      <c r="O906" s="20"/>
      <c r="P906" s="21"/>
      <c r="Q906" s="22"/>
      <c r="R906" s="24"/>
      <c r="S906" s="24"/>
      <c r="T906" s="24"/>
      <c r="X906" s="45"/>
      <c r="Y906" s="45"/>
      <c r="AA906" s="45"/>
    </row>
    <row r="907">
      <c r="N907" s="20"/>
      <c r="O907" s="20"/>
      <c r="P907" s="21"/>
      <c r="Q907" s="22"/>
      <c r="R907" s="24"/>
      <c r="S907" s="24"/>
      <c r="T907" s="24"/>
      <c r="X907" s="45"/>
      <c r="Y907" s="45"/>
      <c r="AA907" s="45"/>
    </row>
    <row r="908">
      <c r="N908" s="20"/>
      <c r="O908" s="20"/>
      <c r="P908" s="21"/>
      <c r="Q908" s="22"/>
      <c r="R908" s="24"/>
      <c r="S908" s="24"/>
      <c r="T908" s="24"/>
      <c r="X908" s="45"/>
      <c r="Y908" s="45"/>
      <c r="AA908" s="45"/>
    </row>
    <row r="909">
      <c r="N909" s="20"/>
      <c r="O909" s="20"/>
      <c r="P909" s="21"/>
      <c r="Q909" s="22"/>
      <c r="R909" s="24"/>
      <c r="S909" s="24"/>
      <c r="T909" s="24"/>
      <c r="X909" s="45"/>
      <c r="Y909" s="45"/>
      <c r="AA909" s="45"/>
    </row>
    <row r="910">
      <c r="N910" s="20"/>
      <c r="O910" s="20"/>
      <c r="P910" s="21"/>
      <c r="Q910" s="22"/>
      <c r="R910" s="24"/>
      <c r="S910" s="24"/>
      <c r="T910" s="24"/>
      <c r="X910" s="45"/>
      <c r="Y910" s="45"/>
      <c r="AA910" s="45"/>
    </row>
    <row r="911">
      <c r="N911" s="20"/>
      <c r="O911" s="20"/>
      <c r="P911" s="21"/>
      <c r="Q911" s="22"/>
      <c r="R911" s="24"/>
      <c r="S911" s="24"/>
      <c r="T911" s="24"/>
      <c r="X911" s="45"/>
      <c r="Y911" s="45"/>
      <c r="AA911" s="45"/>
    </row>
    <row r="912">
      <c r="N912" s="20"/>
      <c r="O912" s="20"/>
      <c r="P912" s="21"/>
      <c r="Q912" s="22"/>
      <c r="R912" s="24"/>
      <c r="S912" s="24"/>
      <c r="T912" s="24"/>
      <c r="X912" s="45"/>
      <c r="Y912" s="45"/>
      <c r="AA912" s="45"/>
    </row>
    <row r="913">
      <c r="N913" s="20"/>
      <c r="O913" s="20"/>
      <c r="P913" s="21"/>
      <c r="Q913" s="22"/>
      <c r="R913" s="24"/>
      <c r="S913" s="24"/>
      <c r="T913" s="24"/>
      <c r="X913" s="45"/>
      <c r="Y913" s="45"/>
      <c r="AA913" s="45"/>
    </row>
    <row r="914">
      <c r="N914" s="20"/>
      <c r="O914" s="20"/>
      <c r="P914" s="21"/>
      <c r="Q914" s="22"/>
      <c r="R914" s="24"/>
      <c r="S914" s="24"/>
      <c r="T914" s="24"/>
      <c r="X914" s="45"/>
      <c r="Y914" s="45"/>
      <c r="AA914" s="45"/>
    </row>
    <row r="915">
      <c r="N915" s="20"/>
      <c r="O915" s="20"/>
      <c r="P915" s="21"/>
      <c r="Q915" s="22"/>
      <c r="R915" s="24"/>
      <c r="S915" s="24"/>
      <c r="T915" s="24"/>
      <c r="X915" s="45"/>
      <c r="Y915" s="45"/>
      <c r="AA915" s="45"/>
    </row>
    <row r="916">
      <c r="N916" s="20"/>
      <c r="O916" s="20"/>
      <c r="P916" s="21"/>
      <c r="Q916" s="22"/>
      <c r="R916" s="24"/>
      <c r="S916" s="24"/>
      <c r="T916" s="24"/>
      <c r="X916" s="45"/>
      <c r="Y916" s="45"/>
      <c r="AA916" s="45"/>
    </row>
    <row r="917">
      <c r="N917" s="20"/>
      <c r="O917" s="20"/>
      <c r="P917" s="21"/>
      <c r="Q917" s="22"/>
      <c r="R917" s="24"/>
      <c r="S917" s="24"/>
      <c r="T917" s="24"/>
      <c r="X917" s="45"/>
      <c r="Y917" s="45"/>
      <c r="AA917" s="45"/>
    </row>
    <row r="918">
      <c r="N918" s="20"/>
      <c r="O918" s="20"/>
      <c r="P918" s="21"/>
      <c r="Q918" s="22"/>
      <c r="R918" s="24"/>
      <c r="S918" s="24"/>
      <c r="T918" s="24"/>
      <c r="X918" s="45"/>
      <c r="Y918" s="45"/>
      <c r="AA918" s="45"/>
    </row>
    <row r="919">
      <c r="N919" s="20"/>
      <c r="O919" s="20"/>
      <c r="P919" s="21"/>
      <c r="Q919" s="22"/>
      <c r="R919" s="24"/>
      <c r="S919" s="24"/>
      <c r="T919" s="24"/>
      <c r="X919" s="45"/>
      <c r="Y919" s="45"/>
      <c r="AA919" s="45"/>
    </row>
    <row r="920">
      <c r="N920" s="20"/>
      <c r="O920" s="20"/>
      <c r="P920" s="21"/>
      <c r="Q920" s="22"/>
      <c r="R920" s="24"/>
      <c r="S920" s="24"/>
      <c r="T920" s="24"/>
      <c r="X920" s="45"/>
      <c r="Y920" s="45"/>
      <c r="AA920" s="45"/>
    </row>
    <row r="921">
      <c r="N921" s="20"/>
      <c r="O921" s="20"/>
      <c r="P921" s="21"/>
      <c r="Q921" s="22"/>
      <c r="R921" s="24"/>
      <c r="S921" s="24"/>
      <c r="T921" s="24"/>
      <c r="X921" s="45"/>
      <c r="Y921" s="45"/>
      <c r="AA921" s="45"/>
    </row>
    <row r="922">
      <c r="N922" s="20"/>
      <c r="O922" s="20"/>
      <c r="P922" s="21"/>
      <c r="Q922" s="22"/>
      <c r="R922" s="24"/>
      <c r="S922" s="24"/>
      <c r="T922" s="24"/>
      <c r="X922" s="45"/>
      <c r="Y922" s="45"/>
      <c r="AA922" s="45"/>
    </row>
    <row r="923">
      <c r="N923" s="20"/>
      <c r="O923" s="20"/>
      <c r="P923" s="21"/>
      <c r="Q923" s="22"/>
      <c r="R923" s="24"/>
      <c r="S923" s="24"/>
      <c r="T923" s="24"/>
      <c r="X923" s="45"/>
      <c r="Y923" s="45"/>
      <c r="AA923" s="45"/>
    </row>
    <row r="924">
      <c r="N924" s="20"/>
      <c r="O924" s="20"/>
      <c r="P924" s="21"/>
      <c r="Q924" s="22"/>
      <c r="R924" s="24"/>
      <c r="S924" s="24"/>
      <c r="T924" s="24"/>
      <c r="X924" s="45"/>
      <c r="Y924" s="45"/>
      <c r="AA924" s="45"/>
    </row>
    <row r="925">
      <c r="N925" s="20"/>
      <c r="O925" s="20"/>
      <c r="P925" s="21"/>
      <c r="Q925" s="22"/>
      <c r="R925" s="24"/>
      <c r="S925" s="24"/>
      <c r="T925" s="24"/>
      <c r="X925" s="45"/>
      <c r="Y925" s="45"/>
      <c r="AA925" s="45"/>
    </row>
    <row r="926">
      <c r="N926" s="20"/>
      <c r="O926" s="20"/>
      <c r="P926" s="21"/>
      <c r="Q926" s="22"/>
      <c r="R926" s="24"/>
      <c r="S926" s="24"/>
      <c r="T926" s="24"/>
      <c r="X926" s="45"/>
      <c r="Y926" s="45"/>
      <c r="AA926" s="45"/>
    </row>
    <row r="927">
      <c r="N927" s="20"/>
      <c r="O927" s="20"/>
      <c r="P927" s="21"/>
      <c r="Q927" s="22"/>
      <c r="R927" s="24"/>
      <c r="S927" s="24"/>
      <c r="T927" s="24"/>
      <c r="X927" s="45"/>
      <c r="Y927" s="45"/>
      <c r="AA927" s="45"/>
    </row>
    <row r="928">
      <c r="N928" s="20"/>
      <c r="O928" s="20"/>
      <c r="P928" s="21"/>
      <c r="Q928" s="22"/>
      <c r="R928" s="24"/>
      <c r="S928" s="24"/>
      <c r="T928" s="24"/>
      <c r="X928" s="45"/>
      <c r="Y928" s="45"/>
      <c r="AA928" s="45"/>
    </row>
    <row r="929">
      <c r="N929" s="20"/>
      <c r="O929" s="20"/>
      <c r="P929" s="21"/>
      <c r="Q929" s="22"/>
      <c r="R929" s="24"/>
      <c r="S929" s="24"/>
      <c r="T929" s="24"/>
      <c r="X929" s="45"/>
      <c r="Y929" s="45"/>
      <c r="AA929" s="45"/>
    </row>
    <row r="930">
      <c r="N930" s="20"/>
      <c r="O930" s="20"/>
      <c r="P930" s="21"/>
      <c r="Q930" s="22"/>
      <c r="R930" s="24"/>
      <c r="S930" s="24"/>
      <c r="T930" s="24"/>
      <c r="X930" s="45"/>
      <c r="Y930" s="45"/>
      <c r="AA930" s="45"/>
    </row>
    <row r="931">
      <c r="N931" s="20"/>
      <c r="O931" s="20"/>
      <c r="P931" s="21"/>
      <c r="Q931" s="22"/>
      <c r="R931" s="24"/>
      <c r="S931" s="24"/>
      <c r="T931" s="24"/>
      <c r="X931" s="45"/>
      <c r="Y931" s="45"/>
      <c r="AA931" s="45"/>
    </row>
    <row r="932">
      <c r="N932" s="20"/>
      <c r="O932" s="20"/>
      <c r="P932" s="21"/>
      <c r="Q932" s="22"/>
      <c r="R932" s="24"/>
      <c r="S932" s="24"/>
      <c r="T932" s="24"/>
      <c r="X932" s="45"/>
      <c r="Y932" s="45"/>
      <c r="AA932" s="45"/>
    </row>
    <row r="933">
      <c r="N933" s="20"/>
      <c r="O933" s="20"/>
      <c r="P933" s="21"/>
      <c r="Q933" s="22"/>
      <c r="R933" s="24"/>
      <c r="S933" s="24"/>
      <c r="T933" s="24"/>
      <c r="X933" s="45"/>
      <c r="Y933" s="45"/>
      <c r="AA933" s="45"/>
    </row>
    <row r="934">
      <c r="N934" s="20"/>
      <c r="O934" s="20"/>
      <c r="P934" s="21"/>
      <c r="Q934" s="22"/>
      <c r="R934" s="24"/>
      <c r="S934" s="24"/>
      <c r="T934" s="24"/>
      <c r="X934" s="45"/>
      <c r="Y934" s="45"/>
      <c r="AA934" s="45"/>
    </row>
    <row r="935">
      <c r="N935" s="20"/>
      <c r="O935" s="20"/>
      <c r="P935" s="21"/>
      <c r="Q935" s="22"/>
      <c r="R935" s="24"/>
      <c r="S935" s="24"/>
      <c r="T935" s="24"/>
      <c r="X935" s="45"/>
      <c r="Y935" s="45"/>
      <c r="AA935" s="45"/>
    </row>
    <row r="936">
      <c r="N936" s="20"/>
      <c r="O936" s="20"/>
      <c r="P936" s="21"/>
      <c r="Q936" s="22"/>
      <c r="R936" s="24"/>
      <c r="S936" s="24"/>
      <c r="T936" s="24"/>
      <c r="X936" s="45"/>
      <c r="Y936" s="45"/>
      <c r="AA936" s="45"/>
    </row>
    <row r="937">
      <c r="N937" s="20"/>
      <c r="O937" s="20"/>
      <c r="P937" s="21"/>
      <c r="Q937" s="22"/>
      <c r="R937" s="24"/>
      <c r="S937" s="24"/>
      <c r="T937" s="24"/>
      <c r="X937" s="45"/>
      <c r="Y937" s="45"/>
      <c r="AA937" s="45"/>
    </row>
    <row r="938">
      <c r="N938" s="20"/>
      <c r="O938" s="20"/>
      <c r="P938" s="21"/>
      <c r="Q938" s="22"/>
      <c r="R938" s="24"/>
      <c r="S938" s="24"/>
      <c r="T938" s="24"/>
      <c r="X938" s="45"/>
      <c r="Y938" s="45"/>
      <c r="AA938" s="45"/>
    </row>
    <row r="939">
      <c r="N939" s="20"/>
      <c r="O939" s="20"/>
      <c r="P939" s="21"/>
      <c r="Q939" s="22"/>
      <c r="R939" s="24"/>
      <c r="S939" s="24"/>
      <c r="T939" s="24"/>
      <c r="X939" s="45"/>
      <c r="Y939" s="45"/>
      <c r="AA939" s="45"/>
    </row>
    <row r="940">
      <c r="N940" s="20"/>
      <c r="O940" s="20"/>
      <c r="P940" s="21"/>
      <c r="Q940" s="22"/>
      <c r="R940" s="24"/>
      <c r="S940" s="24"/>
      <c r="T940" s="24"/>
      <c r="X940" s="45"/>
      <c r="Y940" s="45"/>
      <c r="AA940" s="45"/>
    </row>
    <row r="941">
      <c r="N941" s="20"/>
      <c r="O941" s="20"/>
      <c r="P941" s="21"/>
      <c r="Q941" s="22"/>
      <c r="R941" s="24"/>
      <c r="S941" s="24"/>
      <c r="T941" s="24"/>
      <c r="X941" s="45"/>
      <c r="Y941" s="45"/>
      <c r="AA941" s="45"/>
    </row>
    <row r="942">
      <c r="N942" s="20"/>
      <c r="O942" s="20"/>
      <c r="P942" s="21"/>
      <c r="Q942" s="22"/>
      <c r="R942" s="24"/>
      <c r="S942" s="24"/>
      <c r="T942" s="24"/>
      <c r="X942" s="45"/>
      <c r="Y942" s="45"/>
      <c r="AA942" s="45"/>
    </row>
    <row r="943">
      <c r="N943" s="20"/>
      <c r="O943" s="20"/>
      <c r="P943" s="21"/>
      <c r="Q943" s="22"/>
      <c r="R943" s="24"/>
      <c r="S943" s="24"/>
      <c r="T943" s="24"/>
      <c r="X943" s="45"/>
      <c r="Y943" s="45"/>
      <c r="AA943" s="45"/>
    </row>
    <row r="944">
      <c r="N944" s="20"/>
      <c r="O944" s="20"/>
      <c r="P944" s="21"/>
      <c r="Q944" s="22"/>
      <c r="R944" s="24"/>
      <c r="S944" s="24"/>
      <c r="T944" s="24"/>
      <c r="X944" s="45"/>
      <c r="Y944" s="45"/>
      <c r="AA944" s="45"/>
    </row>
    <row r="945">
      <c r="N945" s="20"/>
      <c r="O945" s="20"/>
      <c r="P945" s="21"/>
      <c r="Q945" s="22"/>
      <c r="R945" s="24"/>
      <c r="S945" s="24"/>
      <c r="T945" s="24"/>
      <c r="X945" s="45"/>
      <c r="Y945" s="45"/>
      <c r="AA945" s="45"/>
    </row>
    <row r="946">
      <c r="N946" s="20"/>
      <c r="O946" s="20"/>
      <c r="P946" s="21"/>
      <c r="Q946" s="22"/>
      <c r="R946" s="24"/>
      <c r="S946" s="24"/>
      <c r="T946" s="24"/>
      <c r="X946" s="45"/>
      <c r="Y946" s="45"/>
      <c r="AA946" s="45"/>
    </row>
    <row r="947">
      <c r="N947" s="20"/>
      <c r="O947" s="20"/>
      <c r="P947" s="21"/>
      <c r="Q947" s="22"/>
      <c r="R947" s="24"/>
      <c r="S947" s="24"/>
      <c r="T947" s="24"/>
      <c r="X947" s="45"/>
      <c r="Y947" s="45"/>
      <c r="AA947" s="45"/>
    </row>
    <row r="948">
      <c r="N948" s="20"/>
      <c r="O948" s="20"/>
      <c r="P948" s="21"/>
      <c r="Q948" s="22"/>
      <c r="R948" s="24"/>
      <c r="S948" s="24"/>
      <c r="T948" s="24"/>
      <c r="X948" s="45"/>
      <c r="Y948" s="45"/>
      <c r="AA948" s="45"/>
    </row>
    <row r="949">
      <c r="N949" s="20"/>
      <c r="O949" s="20"/>
      <c r="P949" s="21"/>
      <c r="Q949" s="22"/>
      <c r="R949" s="24"/>
      <c r="S949" s="24"/>
      <c r="T949" s="24"/>
      <c r="X949" s="45"/>
      <c r="Y949" s="45"/>
      <c r="AA949" s="45"/>
    </row>
    <row r="950">
      <c r="N950" s="20"/>
      <c r="O950" s="20"/>
      <c r="P950" s="21"/>
      <c r="Q950" s="22"/>
      <c r="R950" s="24"/>
      <c r="S950" s="24"/>
      <c r="T950" s="24"/>
      <c r="X950" s="45"/>
      <c r="Y950" s="45"/>
      <c r="AA950" s="45"/>
    </row>
    <row r="951">
      <c r="N951" s="20"/>
      <c r="O951" s="20"/>
      <c r="P951" s="21"/>
      <c r="Q951" s="22"/>
      <c r="R951" s="24"/>
      <c r="S951" s="24"/>
      <c r="T951" s="24"/>
      <c r="X951" s="45"/>
      <c r="Y951" s="45"/>
      <c r="AA951" s="45"/>
    </row>
    <row r="952">
      <c r="N952" s="20"/>
      <c r="O952" s="20"/>
      <c r="P952" s="21"/>
      <c r="Q952" s="22"/>
      <c r="R952" s="24"/>
      <c r="S952" s="24"/>
      <c r="T952" s="24"/>
      <c r="X952" s="45"/>
      <c r="Y952" s="45"/>
      <c r="AA952" s="45"/>
    </row>
    <row r="953">
      <c r="N953" s="20"/>
      <c r="O953" s="20"/>
      <c r="P953" s="21"/>
      <c r="Q953" s="22"/>
      <c r="R953" s="24"/>
      <c r="S953" s="24"/>
      <c r="T953" s="24"/>
      <c r="X953" s="45"/>
      <c r="Y953" s="45"/>
      <c r="AA953" s="45"/>
    </row>
    <row r="954">
      <c r="N954" s="20"/>
      <c r="O954" s="20"/>
      <c r="P954" s="21"/>
      <c r="Q954" s="22"/>
      <c r="R954" s="24"/>
      <c r="S954" s="24"/>
      <c r="T954" s="24"/>
      <c r="X954" s="45"/>
      <c r="Y954" s="45"/>
      <c r="AA954" s="45"/>
    </row>
    <row r="955">
      <c r="N955" s="20"/>
      <c r="O955" s="20"/>
      <c r="P955" s="21"/>
      <c r="Q955" s="22"/>
      <c r="R955" s="24"/>
      <c r="S955" s="24"/>
      <c r="T955" s="24"/>
      <c r="X955" s="45"/>
      <c r="Y955" s="45"/>
      <c r="AA955" s="45"/>
    </row>
    <row r="956">
      <c r="N956" s="20"/>
      <c r="O956" s="20"/>
      <c r="P956" s="21"/>
      <c r="Q956" s="22"/>
      <c r="R956" s="24"/>
      <c r="S956" s="24"/>
      <c r="T956" s="24"/>
      <c r="X956" s="45"/>
      <c r="Y956" s="45"/>
      <c r="AA956" s="45"/>
    </row>
    <row r="957">
      <c r="N957" s="20"/>
      <c r="O957" s="20"/>
      <c r="P957" s="21"/>
      <c r="Q957" s="22"/>
      <c r="R957" s="24"/>
      <c r="S957" s="24"/>
      <c r="T957" s="24"/>
      <c r="X957" s="45"/>
      <c r="Y957" s="45"/>
      <c r="AA957" s="45"/>
    </row>
    <row r="958">
      <c r="N958" s="20"/>
      <c r="O958" s="20"/>
      <c r="P958" s="21"/>
      <c r="Q958" s="22"/>
      <c r="R958" s="24"/>
      <c r="S958" s="24"/>
      <c r="T958" s="24"/>
      <c r="X958" s="45"/>
      <c r="Y958" s="45"/>
      <c r="AA958" s="45"/>
    </row>
    <row r="959">
      <c r="N959" s="20"/>
      <c r="O959" s="20"/>
      <c r="P959" s="21"/>
      <c r="Q959" s="22"/>
      <c r="R959" s="24"/>
      <c r="S959" s="24"/>
      <c r="T959" s="24"/>
      <c r="X959" s="45"/>
      <c r="Y959" s="45"/>
      <c r="AA959" s="45"/>
    </row>
    <row r="960">
      <c r="N960" s="20"/>
      <c r="O960" s="20"/>
      <c r="P960" s="21"/>
      <c r="Q960" s="22"/>
      <c r="R960" s="24"/>
      <c r="S960" s="24"/>
      <c r="T960" s="24"/>
      <c r="X960" s="45"/>
      <c r="Y960" s="45"/>
      <c r="AA960" s="45"/>
    </row>
    <row r="961">
      <c r="N961" s="20"/>
      <c r="O961" s="20"/>
      <c r="P961" s="21"/>
      <c r="Q961" s="22"/>
      <c r="R961" s="24"/>
      <c r="S961" s="24"/>
      <c r="T961" s="24"/>
      <c r="X961" s="45"/>
      <c r="Y961" s="45"/>
      <c r="AA961" s="45"/>
    </row>
    <row r="962">
      <c r="N962" s="20"/>
      <c r="O962" s="20"/>
      <c r="P962" s="21"/>
      <c r="Q962" s="22"/>
      <c r="R962" s="24"/>
      <c r="S962" s="24"/>
      <c r="T962" s="24"/>
      <c r="X962" s="45"/>
      <c r="Y962" s="45"/>
      <c r="AA962" s="45"/>
    </row>
    <row r="963">
      <c r="N963" s="20"/>
      <c r="O963" s="20"/>
      <c r="P963" s="21"/>
      <c r="Q963" s="22"/>
      <c r="R963" s="24"/>
      <c r="S963" s="24"/>
      <c r="T963" s="24"/>
      <c r="X963" s="45"/>
      <c r="Y963" s="45"/>
      <c r="AA963" s="45"/>
    </row>
    <row r="964">
      <c r="N964" s="20"/>
      <c r="O964" s="20"/>
      <c r="P964" s="21"/>
      <c r="Q964" s="22"/>
      <c r="R964" s="24"/>
      <c r="S964" s="24"/>
      <c r="T964" s="24"/>
      <c r="X964" s="45"/>
      <c r="Y964" s="45"/>
      <c r="AA964" s="45"/>
    </row>
    <row r="965">
      <c r="N965" s="20"/>
      <c r="O965" s="20"/>
      <c r="P965" s="21"/>
      <c r="Q965" s="22"/>
      <c r="R965" s="24"/>
      <c r="S965" s="24"/>
      <c r="T965" s="24"/>
      <c r="X965" s="45"/>
      <c r="Y965" s="45"/>
      <c r="AA965" s="45"/>
    </row>
    <row r="966">
      <c r="N966" s="20"/>
      <c r="O966" s="20"/>
      <c r="P966" s="21"/>
      <c r="Q966" s="22"/>
      <c r="R966" s="24"/>
      <c r="S966" s="24"/>
      <c r="T966" s="24"/>
      <c r="X966" s="45"/>
      <c r="Y966" s="45"/>
      <c r="AA966" s="45"/>
    </row>
    <row r="967">
      <c r="N967" s="20"/>
      <c r="O967" s="20"/>
      <c r="P967" s="21"/>
      <c r="Q967" s="22"/>
      <c r="R967" s="24"/>
      <c r="S967" s="24"/>
      <c r="T967" s="24"/>
      <c r="X967" s="45"/>
      <c r="Y967" s="45"/>
      <c r="AA967" s="45"/>
    </row>
    <row r="968">
      <c r="N968" s="20"/>
      <c r="O968" s="20"/>
      <c r="P968" s="21"/>
      <c r="Q968" s="22"/>
      <c r="R968" s="24"/>
      <c r="S968" s="24"/>
      <c r="T968" s="24"/>
      <c r="X968" s="45"/>
      <c r="Y968" s="45"/>
      <c r="AA968" s="45"/>
    </row>
    <row r="969">
      <c r="N969" s="20"/>
      <c r="O969" s="20"/>
      <c r="P969" s="21"/>
      <c r="Q969" s="22"/>
      <c r="R969" s="24"/>
      <c r="S969" s="24"/>
      <c r="T969" s="24"/>
      <c r="X969" s="45"/>
      <c r="Y969" s="45"/>
      <c r="AA969" s="45"/>
    </row>
    <row r="970">
      <c r="N970" s="20"/>
      <c r="O970" s="20"/>
      <c r="P970" s="21"/>
      <c r="Q970" s="22"/>
      <c r="R970" s="24"/>
      <c r="S970" s="24"/>
      <c r="T970" s="24"/>
      <c r="X970" s="45"/>
      <c r="Y970" s="45"/>
      <c r="AA970" s="45"/>
    </row>
    <row r="971">
      <c r="N971" s="20"/>
      <c r="O971" s="20"/>
      <c r="P971" s="21"/>
      <c r="Q971" s="22"/>
      <c r="R971" s="24"/>
      <c r="S971" s="24"/>
      <c r="T971" s="24"/>
      <c r="X971" s="45"/>
      <c r="Y971" s="45"/>
      <c r="AA971" s="45"/>
    </row>
    <row r="972">
      <c r="N972" s="20"/>
      <c r="O972" s="20"/>
      <c r="P972" s="21"/>
      <c r="Q972" s="22"/>
      <c r="R972" s="24"/>
      <c r="S972" s="24"/>
      <c r="T972" s="24"/>
      <c r="X972" s="45"/>
      <c r="Y972" s="45"/>
      <c r="AA972" s="45"/>
    </row>
    <row r="973">
      <c r="N973" s="20"/>
      <c r="O973" s="20"/>
      <c r="P973" s="21"/>
      <c r="Q973" s="22"/>
      <c r="R973" s="24"/>
      <c r="S973" s="24"/>
      <c r="T973" s="24"/>
      <c r="X973" s="45"/>
      <c r="Y973" s="45"/>
      <c r="AA973" s="45"/>
    </row>
    <row r="974">
      <c r="N974" s="20"/>
      <c r="O974" s="20"/>
      <c r="P974" s="21"/>
      <c r="Q974" s="22"/>
      <c r="R974" s="24"/>
      <c r="S974" s="24"/>
      <c r="T974" s="24"/>
      <c r="X974" s="45"/>
      <c r="Y974" s="45"/>
      <c r="AA974" s="45"/>
    </row>
    <row r="975">
      <c r="N975" s="20"/>
      <c r="O975" s="20"/>
      <c r="P975" s="21"/>
      <c r="Q975" s="22"/>
      <c r="R975" s="24"/>
      <c r="S975" s="24"/>
      <c r="T975" s="24"/>
      <c r="X975" s="45"/>
      <c r="Y975" s="45"/>
      <c r="AA975" s="45"/>
    </row>
    <row r="976">
      <c r="N976" s="20"/>
      <c r="O976" s="20"/>
      <c r="P976" s="21"/>
      <c r="Q976" s="22"/>
      <c r="R976" s="24"/>
      <c r="S976" s="24"/>
      <c r="T976" s="24"/>
      <c r="X976" s="45"/>
      <c r="Y976" s="45"/>
      <c r="AA976" s="45"/>
    </row>
    <row r="977">
      <c r="N977" s="20"/>
      <c r="O977" s="20"/>
      <c r="P977" s="21"/>
      <c r="Q977" s="22"/>
      <c r="R977" s="24"/>
      <c r="S977" s="24"/>
      <c r="T977" s="24"/>
      <c r="X977" s="45"/>
      <c r="Y977" s="45"/>
      <c r="AA977" s="45"/>
    </row>
    <row r="978">
      <c r="N978" s="20"/>
      <c r="O978" s="20"/>
      <c r="P978" s="21"/>
      <c r="Q978" s="22"/>
      <c r="R978" s="24"/>
      <c r="S978" s="24"/>
      <c r="T978" s="24"/>
      <c r="X978" s="45"/>
      <c r="Y978" s="45"/>
      <c r="AA978" s="45"/>
    </row>
    <row r="979">
      <c r="N979" s="20"/>
      <c r="O979" s="20"/>
      <c r="P979" s="21"/>
      <c r="Q979" s="22"/>
      <c r="R979" s="24"/>
      <c r="S979" s="24"/>
      <c r="T979" s="24"/>
      <c r="X979" s="45"/>
      <c r="Y979" s="45"/>
      <c r="AA979" s="45"/>
    </row>
    <row r="980">
      <c r="N980" s="20"/>
      <c r="O980" s="20"/>
      <c r="P980" s="21"/>
      <c r="Q980" s="22"/>
      <c r="R980" s="24"/>
      <c r="S980" s="24"/>
      <c r="T980" s="24"/>
      <c r="X980" s="45"/>
      <c r="Y980" s="45"/>
      <c r="AA980" s="45"/>
    </row>
    <row r="981">
      <c r="N981" s="20"/>
      <c r="O981" s="20"/>
      <c r="P981" s="21"/>
      <c r="Q981" s="22"/>
      <c r="R981" s="24"/>
      <c r="S981" s="24"/>
      <c r="T981" s="24"/>
      <c r="X981" s="45"/>
      <c r="Y981" s="45"/>
      <c r="AA981" s="45"/>
    </row>
    <row r="982">
      <c r="N982" s="20"/>
      <c r="O982" s="20"/>
      <c r="P982" s="21"/>
      <c r="Q982" s="22"/>
      <c r="R982" s="24"/>
      <c r="S982" s="24"/>
      <c r="T982" s="24"/>
      <c r="X982" s="45"/>
      <c r="Y982" s="45"/>
      <c r="AA982" s="45"/>
    </row>
    <row r="983">
      <c r="N983" s="20"/>
      <c r="O983" s="20"/>
      <c r="P983" s="21"/>
      <c r="Q983" s="22"/>
      <c r="R983" s="24"/>
      <c r="S983" s="24"/>
      <c r="T983" s="24"/>
      <c r="X983" s="45"/>
      <c r="Y983" s="45"/>
      <c r="AA983" s="45"/>
    </row>
    <row r="984">
      <c r="N984" s="20"/>
      <c r="O984" s="20"/>
      <c r="P984" s="21"/>
      <c r="Q984" s="22"/>
      <c r="R984" s="24"/>
      <c r="S984" s="24"/>
      <c r="T984" s="24"/>
      <c r="X984" s="45"/>
      <c r="Y984" s="45"/>
      <c r="AA984" s="45"/>
    </row>
    <row r="985">
      <c r="N985" s="20"/>
      <c r="O985" s="20"/>
      <c r="P985" s="21"/>
      <c r="Q985" s="22"/>
      <c r="R985" s="24"/>
      <c r="S985" s="24"/>
      <c r="T985" s="24"/>
      <c r="X985" s="45"/>
      <c r="Y985" s="45"/>
      <c r="AA985" s="45"/>
    </row>
    <row r="986">
      <c r="N986" s="20"/>
      <c r="O986" s="20"/>
      <c r="P986" s="21"/>
      <c r="Q986" s="22"/>
      <c r="R986" s="24"/>
      <c r="S986" s="24"/>
      <c r="T986" s="24"/>
      <c r="X986" s="45"/>
      <c r="Y986" s="45"/>
      <c r="AA986" s="45"/>
    </row>
    <row r="987">
      <c r="N987" s="20"/>
      <c r="O987" s="20"/>
      <c r="P987" s="21"/>
      <c r="Q987" s="22"/>
      <c r="R987" s="24"/>
      <c r="S987" s="24"/>
      <c r="T987" s="24"/>
      <c r="X987" s="45"/>
      <c r="Y987" s="45"/>
      <c r="AA987" s="45"/>
    </row>
    <row r="988">
      <c r="N988" s="20"/>
      <c r="O988" s="20"/>
      <c r="P988" s="21"/>
      <c r="Q988" s="22"/>
      <c r="R988" s="24"/>
      <c r="S988" s="24"/>
      <c r="T988" s="24"/>
      <c r="X988" s="45"/>
      <c r="Y988" s="45"/>
      <c r="AA988" s="45"/>
    </row>
    <row r="989">
      <c r="N989" s="20"/>
      <c r="O989" s="20"/>
      <c r="P989" s="21"/>
      <c r="Q989" s="22"/>
      <c r="R989" s="24"/>
      <c r="S989" s="24"/>
      <c r="T989" s="24"/>
      <c r="X989" s="45"/>
      <c r="Y989" s="45"/>
      <c r="AA989" s="45"/>
    </row>
    <row r="990">
      <c r="N990" s="20"/>
      <c r="O990" s="20"/>
      <c r="P990" s="21"/>
      <c r="Q990" s="22"/>
      <c r="R990" s="24"/>
      <c r="S990" s="24"/>
      <c r="T990" s="24"/>
      <c r="X990" s="45"/>
      <c r="Y990" s="45"/>
      <c r="AA990" s="45"/>
    </row>
    <row r="991">
      <c r="N991" s="20"/>
      <c r="O991" s="20"/>
      <c r="P991" s="21"/>
      <c r="Q991" s="22"/>
      <c r="R991" s="24"/>
      <c r="S991" s="24"/>
      <c r="T991" s="24"/>
      <c r="X991" s="45"/>
      <c r="Y991" s="45"/>
      <c r="AA991" s="45"/>
    </row>
    <row r="992">
      <c r="N992" s="20"/>
      <c r="O992" s="20"/>
      <c r="P992" s="21"/>
      <c r="Q992" s="22"/>
      <c r="R992" s="24"/>
      <c r="S992" s="24"/>
      <c r="T992" s="24"/>
      <c r="X992" s="45"/>
      <c r="Y992" s="45"/>
      <c r="AA992" s="45"/>
    </row>
    <row r="993">
      <c r="N993" s="20"/>
      <c r="O993" s="20"/>
      <c r="P993" s="21"/>
      <c r="Q993" s="22"/>
      <c r="R993" s="24"/>
      <c r="S993" s="24"/>
      <c r="T993" s="24"/>
      <c r="X993" s="45"/>
      <c r="Y993" s="45"/>
      <c r="AA993" s="45"/>
    </row>
    <row r="994">
      <c r="N994" s="20"/>
      <c r="O994" s="20"/>
      <c r="P994" s="21"/>
      <c r="Q994" s="22"/>
      <c r="R994" s="24"/>
      <c r="S994" s="24"/>
      <c r="T994" s="24"/>
      <c r="X994" s="45"/>
      <c r="Y994" s="45"/>
      <c r="AA994" s="45"/>
    </row>
    <row r="995">
      <c r="N995" s="20"/>
      <c r="O995" s="20"/>
      <c r="P995" s="21"/>
      <c r="Q995" s="22"/>
      <c r="R995" s="24"/>
      <c r="S995" s="24"/>
      <c r="T995" s="24"/>
      <c r="X995" s="45"/>
      <c r="Y995" s="45"/>
      <c r="AA995" s="45"/>
    </row>
    <row r="996">
      <c r="N996" s="20"/>
      <c r="O996" s="20"/>
      <c r="P996" s="21"/>
      <c r="Q996" s="22"/>
      <c r="R996" s="24"/>
      <c r="S996" s="24"/>
      <c r="T996" s="24"/>
      <c r="X996" s="45"/>
      <c r="Y996" s="45"/>
      <c r="AA996" s="45"/>
    </row>
    <row r="997">
      <c r="N997" s="20"/>
      <c r="O997" s="20"/>
      <c r="P997" s="21"/>
      <c r="Q997" s="22"/>
      <c r="R997" s="24"/>
      <c r="S997" s="24"/>
      <c r="T997" s="24"/>
      <c r="X997" s="45"/>
      <c r="Y997" s="45"/>
      <c r="AA997" s="45"/>
    </row>
    <row r="998">
      <c r="N998" s="20"/>
      <c r="O998" s="20"/>
      <c r="P998" s="21"/>
      <c r="Q998" s="22"/>
      <c r="R998" s="24"/>
      <c r="S998" s="24"/>
      <c r="T998" s="24"/>
      <c r="X998" s="45"/>
      <c r="Y998" s="45"/>
      <c r="AA998" s="45"/>
    </row>
    <row r="999">
      <c r="N999" s="20"/>
      <c r="O999" s="20"/>
      <c r="P999" s="21"/>
      <c r="Q999" s="22"/>
      <c r="R999" s="24"/>
      <c r="S999" s="24"/>
      <c r="T999" s="24"/>
      <c r="X999" s="45"/>
      <c r="Y999" s="45"/>
      <c r="AA999" s="45"/>
    </row>
    <row r="1000">
      <c r="N1000" s="20"/>
      <c r="O1000" s="20"/>
      <c r="P1000" s="21"/>
      <c r="Q1000" s="22"/>
      <c r="R1000" s="24"/>
      <c r="S1000" s="24"/>
      <c r="T1000" s="24"/>
      <c r="X1000" s="45"/>
      <c r="Y1000" s="45"/>
      <c r="AA1000" s="45"/>
    </row>
    <row r="1001">
      <c r="N1001" s="20"/>
      <c r="O1001" s="20"/>
      <c r="P1001" s="21"/>
      <c r="Q1001" s="22"/>
      <c r="R1001" s="24"/>
      <c r="S1001" s="24"/>
      <c r="T1001" s="24"/>
      <c r="X1001" s="45"/>
      <c r="Y1001" s="45"/>
      <c r="AA1001" s="45"/>
    </row>
    <row r="1002">
      <c r="N1002" s="20"/>
      <c r="O1002" s="20"/>
      <c r="P1002" s="21"/>
      <c r="Q1002" s="22"/>
      <c r="R1002" s="24"/>
      <c r="S1002" s="24"/>
      <c r="T1002" s="24"/>
      <c r="X1002" s="45"/>
      <c r="Y1002" s="45"/>
      <c r="AA1002" s="45"/>
    </row>
    <row r="1003">
      <c r="N1003" s="20"/>
      <c r="O1003" s="20"/>
      <c r="P1003" s="21"/>
      <c r="Q1003" s="22"/>
      <c r="R1003" s="24"/>
      <c r="S1003" s="24"/>
      <c r="T1003" s="24"/>
      <c r="X1003" s="45"/>
      <c r="Y1003" s="45"/>
      <c r="AA1003" s="45"/>
    </row>
    <row r="1004">
      <c r="N1004" s="20"/>
      <c r="O1004" s="20"/>
      <c r="P1004" s="21"/>
      <c r="Q1004" s="22"/>
      <c r="R1004" s="24"/>
      <c r="S1004" s="24"/>
      <c r="T1004" s="24"/>
      <c r="X1004" s="45"/>
      <c r="Y1004" s="45"/>
      <c r="AA1004" s="45"/>
    </row>
    <row r="1005">
      <c r="N1005" s="20"/>
      <c r="O1005" s="20"/>
      <c r="P1005" s="21"/>
      <c r="Q1005" s="22"/>
      <c r="R1005" s="24"/>
      <c r="S1005" s="24"/>
      <c r="T1005" s="24"/>
      <c r="X1005" s="45"/>
      <c r="Y1005" s="45"/>
      <c r="AA1005" s="45"/>
    </row>
    <row r="1006">
      <c r="N1006" s="20"/>
      <c r="O1006" s="20"/>
      <c r="P1006" s="21"/>
      <c r="Q1006" s="22"/>
      <c r="R1006" s="24"/>
      <c r="S1006" s="24"/>
      <c r="T1006" s="24"/>
      <c r="X1006" s="45"/>
      <c r="Y1006" s="45"/>
      <c r="AA1006" s="45"/>
    </row>
    <row r="1007">
      <c r="N1007" s="20"/>
      <c r="O1007" s="20"/>
      <c r="P1007" s="21"/>
      <c r="Q1007" s="22"/>
      <c r="R1007" s="24"/>
      <c r="S1007" s="24"/>
      <c r="T1007" s="24"/>
      <c r="X1007" s="45"/>
      <c r="Y1007" s="45"/>
      <c r="AA1007" s="45"/>
    </row>
    <row r="1008">
      <c r="N1008" s="20"/>
      <c r="O1008" s="20"/>
      <c r="P1008" s="21"/>
      <c r="Q1008" s="22"/>
      <c r="R1008" s="24"/>
      <c r="S1008" s="24"/>
      <c r="T1008" s="24"/>
      <c r="X1008" s="45"/>
      <c r="Y1008" s="45"/>
      <c r="AA1008" s="45"/>
    </row>
    <row r="1009">
      <c r="N1009" s="20"/>
      <c r="O1009" s="20"/>
      <c r="P1009" s="21"/>
      <c r="Q1009" s="22"/>
      <c r="R1009" s="24"/>
      <c r="S1009" s="24"/>
      <c r="T1009" s="24"/>
      <c r="X1009" s="45"/>
      <c r="Y1009" s="45"/>
      <c r="AA1009" s="45"/>
    </row>
    <row r="1010">
      <c r="N1010" s="20"/>
      <c r="O1010" s="20"/>
      <c r="P1010" s="21"/>
      <c r="Q1010" s="22"/>
      <c r="R1010" s="24"/>
      <c r="S1010" s="24"/>
      <c r="T1010" s="24"/>
      <c r="X1010" s="45"/>
      <c r="Y1010" s="45"/>
      <c r="AA1010" s="45"/>
    </row>
    <row r="1011">
      <c r="N1011" s="20"/>
      <c r="O1011" s="20"/>
      <c r="P1011" s="21"/>
      <c r="Q1011" s="22"/>
      <c r="R1011" s="24"/>
      <c r="S1011" s="24"/>
      <c r="T1011" s="24"/>
      <c r="X1011" s="45"/>
      <c r="Y1011" s="45"/>
      <c r="AA1011" s="45"/>
    </row>
    <row r="1012">
      <c r="N1012" s="20"/>
      <c r="O1012" s="20"/>
      <c r="P1012" s="21"/>
      <c r="Q1012" s="22"/>
      <c r="R1012" s="24"/>
      <c r="S1012" s="24"/>
      <c r="T1012" s="24"/>
      <c r="X1012" s="45"/>
      <c r="Y1012" s="45"/>
      <c r="AA1012" s="45"/>
    </row>
    <row r="1013">
      <c r="N1013" s="20"/>
      <c r="O1013" s="20"/>
      <c r="P1013" s="21"/>
      <c r="Q1013" s="22"/>
      <c r="R1013" s="24"/>
      <c r="S1013" s="24"/>
      <c r="T1013" s="24"/>
      <c r="X1013" s="45"/>
      <c r="Y1013" s="45"/>
      <c r="AA1013" s="45"/>
    </row>
    <row r="1014">
      <c r="N1014" s="20"/>
      <c r="O1014" s="20"/>
      <c r="P1014" s="21"/>
      <c r="Q1014" s="22"/>
      <c r="R1014" s="24"/>
      <c r="S1014" s="24"/>
      <c r="T1014" s="24"/>
      <c r="X1014" s="45"/>
      <c r="Y1014" s="45"/>
      <c r="AA1014" s="45"/>
    </row>
    <row r="1015">
      <c r="N1015" s="20"/>
      <c r="O1015" s="20"/>
      <c r="P1015" s="21"/>
      <c r="Q1015" s="22"/>
      <c r="R1015" s="24"/>
      <c r="S1015" s="24"/>
      <c r="T1015" s="24"/>
      <c r="X1015" s="45"/>
      <c r="Y1015" s="45"/>
      <c r="AA1015" s="45"/>
    </row>
    <row r="1016">
      <c r="N1016" s="20"/>
      <c r="O1016" s="20"/>
      <c r="P1016" s="21"/>
      <c r="Q1016" s="22"/>
      <c r="R1016" s="24"/>
      <c r="S1016" s="24"/>
      <c r="T1016" s="24"/>
      <c r="X1016" s="45"/>
      <c r="Y1016" s="45"/>
      <c r="AA1016" s="45"/>
    </row>
    <row r="1017">
      <c r="N1017" s="20"/>
      <c r="O1017" s="20"/>
      <c r="P1017" s="21"/>
      <c r="Q1017" s="22"/>
      <c r="R1017" s="24"/>
      <c r="S1017" s="24"/>
      <c r="T1017" s="24"/>
      <c r="X1017" s="45"/>
      <c r="Y1017" s="45"/>
      <c r="AA1017" s="45"/>
    </row>
  </sheetData>
  <autoFilter ref="$A$1:$AB$1017">
    <sortState ref="A1:AB1017">
      <sortCondition ref="C1:C1017"/>
      <sortCondition ref="D1:D1017"/>
      <sortCondition ref="E1:E1017"/>
      <sortCondition ref="A1:A1017"/>
      <sortCondition ref="R1:R1017"/>
      <sortCondition ref="L1:L1017"/>
      <sortCondition ref="Q1:Q1017"/>
      <sortCondition ref="AB1:AB1017"/>
      <sortCondition ref="N1:N1017"/>
      <sortCondition ref="K1:K1017"/>
      <sortCondition ref="V1:V1017"/>
      <sortCondition ref="AA1:AA1017"/>
      <sortCondition ref="F1:F1017"/>
    </sortState>
  </autoFilter>
  <dataValidations>
    <dataValidation type="list" allowBlank="1" sqref="L2:L71 L73 L75:L1017">
      <formula1>trans!$A:$A</formula1>
    </dataValidation>
    <dataValidation type="list" allowBlank="1" sqref="K2:K1017">
      <formula1>engine!$A:$A</formula1>
    </dataValidation>
  </dataValidations>
  <hyperlinks>
    <hyperlink r:id="rId2" ref="A26"/>
  </hyperlinks>
  <drawing r:id="rId3"/>
  <legacyDrawing r:id="rId4"/>
</worksheet>
</file>